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1355" windowHeight="8385" firstSheet="1" activeTab="3"/>
  </bookViews>
  <sheets>
    <sheet name="Srt Pesanan" sheetId="12" r:id="rId1"/>
    <sheet name="Lampiran nego" sheetId="5" r:id="rId2"/>
    <sheet name="HPS" sheetId="4" r:id="rId3"/>
    <sheet name="LAMPIRAN PENYERAHAN" sheetId="11" r:id="rId4"/>
    <sheet name="copyLAMPIRAN PEMERIKSAAN" sheetId="8" r:id="rId5"/>
    <sheet name="LAMPIRAN PENERIMAAN" sheetId="3" r:id="rId6"/>
  </sheets>
  <definedNames>
    <definedName name="_xlnm.Print_Area" localSheetId="2">HPS!$A$1:$L$63</definedName>
    <definedName name="_xlnm.Print_Area" localSheetId="1">'Lampiran nego'!$A$1:$J$58</definedName>
    <definedName name="_xlnm.Print_Area" localSheetId="5">'LAMPIRAN PENERIMAAN'!$A$1:$P$69</definedName>
    <definedName name="_xlnm.Print_Area" localSheetId="3">'LAMPIRAN PENYERAHAN'!$A$1:$D$45</definedName>
    <definedName name="_xlnm.Print_Area" localSheetId="0">'Srt Pesanan'!$A$1:$G$55</definedName>
  </definedNames>
  <calcPr calcId="144525"/>
</workbook>
</file>

<file path=xl/calcChain.xml><?xml version="1.0" encoding="utf-8"?>
<calcChain xmlns="http://schemas.openxmlformats.org/spreadsheetml/2006/main">
  <c r="L49" i="3" l="1"/>
  <c r="L48" i="3"/>
  <c r="M48" i="3" s="1"/>
  <c r="L47" i="3"/>
  <c r="L46" i="3"/>
  <c r="M46" i="3" s="1"/>
  <c r="L45" i="3"/>
  <c r="M45" i="3" s="1"/>
  <c r="N45" i="3" s="1"/>
  <c r="M36" i="3"/>
  <c r="N36" i="3" s="1"/>
  <c r="M32" i="3"/>
  <c r="M31" i="3"/>
  <c r="N31" i="3" s="1"/>
  <c r="M28" i="3"/>
  <c r="N28" i="3" s="1"/>
  <c r="M24" i="3"/>
  <c r="M23" i="3"/>
  <c r="N23" i="3" s="1"/>
  <c r="M20" i="3"/>
  <c r="N20" i="3" s="1"/>
  <c r="M16" i="3"/>
  <c r="M15" i="3"/>
  <c r="N15" i="3" s="1"/>
  <c r="M12" i="3"/>
  <c r="N12" i="3" s="1"/>
  <c r="M8" i="3"/>
  <c r="M7" i="3"/>
  <c r="N7" i="3" s="1"/>
  <c r="L36" i="3"/>
  <c r="L35" i="3"/>
  <c r="M35" i="3" s="1"/>
  <c r="N35" i="3" s="1"/>
  <c r="L34" i="3"/>
  <c r="M34" i="3" s="1"/>
  <c r="L33" i="3"/>
  <c r="M33" i="3" s="1"/>
  <c r="N33" i="3" s="1"/>
  <c r="L32" i="3"/>
  <c r="N32" i="3" s="1"/>
  <c r="L31" i="3"/>
  <c r="L30" i="3"/>
  <c r="M30" i="3" s="1"/>
  <c r="N30" i="3" s="1"/>
  <c r="L29" i="3"/>
  <c r="M29" i="3" s="1"/>
  <c r="N29" i="3" s="1"/>
  <c r="L28" i="3"/>
  <c r="L27" i="3"/>
  <c r="M27" i="3" s="1"/>
  <c r="N27" i="3" s="1"/>
  <c r="L26" i="3"/>
  <c r="M26" i="3" s="1"/>
  <c r="L25" i="3"/>
  <c r="M25" i="3" s="1"/>
  <c r="N25" i="3" s="1"/>
  <c r="L24" i="3"/>
  <c r="N24" i="3" s="1"/>
  <c r="L23" i="3"/>
  <c r="L22" i="3"/>
  <c r="M22" i="3" s="1"/>
  <c r="N22" i="3" s="1"/>
  <c r="L21" i="3"/>
  <c r="M21" i="3" s="1"/>
  <c r="N21" i="3" s="1"/>
  <c r="L20" i="3"/>
  <c r="L19" i="3"/>
  <c r="M19" i="3" s="1"/>
  <c r="N19" i="3" s="1"/>
  <c r="L18" i="3"/>
  <c r="M18" i="3" s="1"/>
  <c r="L17" i="3"/>
  <c r="M17" i="3" s="1"/>
  <c r="N17" i="3" s="1"/>
  <c r="L16" i="3"/>
  <c r="N16" i="3" s="1"/>
  <c r="L15" i="3"/>
  <c r="L14" i="3"/>
  <c r="M14" i="3" s="1"/>
  <c r="N14" i="3" s="1"/>
  <c r="L13" i="3"/>
  <c r="M13" i="3" s="1"/>
  <c r="N13" i="3" s="1"/>
  <c r="L12" i="3"/>
  <c r="L11" i="3"/>
  <c r="M11" i="3" s="1"/>
  <c r="N11" i="3" s="1"/>
  <c r="L10" i="3"/>
  <c r="M10" i="3" s="1"/>
  <c r="L9" i="3"/>
  <c r="M9" i="3" s="1"/>
  <c r="N9" i="3" s="1"/>
  <c r="L8" i="3"/>
  <c r="N8" i="3" s="1"/>
  <c r="L7" i="3"/>
  <c r="G41" i="8"/>
  <c r="H41" i="8" s="1"/>
  <c r="G40" i="8"/>
  <c r="H40" i="8" s="1"/>
  <c r="I40" i="8" s="1"/>
  <c r="H39" i="8"/>
  <c r="I39" i="8" s="1"/>
  <c r="G39" i="8"/>
  <c r="G38" i="8"/>
  <c r="H38" i="8" s="1"/>
  <c r="G37" i="8"/>
  <c r="H37" i="8" s="1"/>
  <c r="G36" i="8"/>
  <c r="G35" i="8"/>
  <c r="H35" i="8" s="1"/>
  <c r="I35" i="8" s="1"/>
  <c r="G34" i="8"/>
  <c r="G33" i="8"/>
  <c r="H33" i="8" s="1"/>
  <c r="G32" i="8"/>
  <c r="H32" i="8" s="1"/>
  <c r="G31" i="8"/>
  <c r="H30" i="8"/>
  <c r="G30" i="8"/>
  <c r="G29" i="8"/>
  <c r="H29" i="8" s="1"/>
  <c r="H28" i="8"/>
  <c r="I28" i="8" s="1"/>
  <c r="G28" i="8"/>
  <c r="G27" i="8"/>
  <c r="H27" i="8" s="1"/>
  <c r="G26" i="8"/>
  <c r="G25" i="8"/>
  <c r="H25" i="8" s="1"/>
  <c r="G24" i="8"/>
  <c r="H24" i="8" s="1"/>
  <c r="I24" i="8" s="1"/>
  <c r="H23" i="8"/>
  <c r="I23" i="8" s="1"/>
  <c r="G23" i="8"/>
  <c r="G22" i="8"/>
  <c r="H22" i="8" s="1"/>
  <c r="G21" i="8"/>
  <c r="H21" i="8" s="1"/>
  <c r="G20" i="8"/>
  <c r="G19" i="8"/>
  <c r="H19" i="8" s="1"/>
  <c r="I19" i="8" s="1"/>
  <c r="G18" i="8"/>
  <c r="G17" i="8"/>
  <c r="H17" i="8" s="1"/>
  <c r="G16" i="8"/>
  <c r="H16" i="8" s="1"/>
  <c r="G15" i="8"/>
  <c r="H14" i="8"/>
  <c r="G14" i="8"/>
  <c r="G13" i="8"/>
  <c r="H13" i="8" s="1"/>
  <c r="H12" i="8"/>
  <c r="I12" i="8" s="1"/>
  <c r="G12" i="8"/>
  <c r="G11" i="8"/>
  <c r="H11" i="8" s="1"/>
  <c r="G10" i="8"/>
  <c r="G9" i="8"/>
  <c r="H9" i="8" s="1"/>
  <c r="G8" i="8"/>
  <c r="H8" i="8" s="1"/>
  <c r="I8" i="8" s="1"/>
  <c r="G7" i="8"/>
  <c r="H7" i="8" s="1"/>
  <c r="I7" i="8" s="1"/>
  <c r="I36" i="8" l="1"/>
  <c r="I10" i="8"/>
  <c r="I11" i="8"/>
  <c r="H15" i="8"/>
  <c r="I15" i="8" s="1"/>
  <c r="I16" i="8"/>
  <c r="H20" i="8"/>
  <c r="I20" i="8" s="1"/>
  <c r="I27" i="8"/>
  <c r="H31" i="8"/>
  <c r="I31" i="8" s="1"/>
  <c r="I32" i="8"/>
  <c r="H36" i="8"/>
  <c r="N10" i="3"/>
  <c r="N18" i="3"/>
  <c r="N26" i="3"/>
  <c r="N34" i="3"/>
  <c r="N48" i="3"/>
  <c r="H10" i="8"/>
  <c r="I14" i="8"/>
  <c r="H26" i="8"/>
  <c r="I26" i="8" s="1"/>
  <c r="I30" i="8"/>
  <c r="M47" i="3"/>
  <c r="N47" i="3" s="1"/>
  <c r="I18" i="8"/>
  <c r="M49" i="3"/>
  <c r="N49" i="3" s="1"/>
  <c r="H18" i="8"/>
  <c r="I22" i="8"/>
  <c r="H34" i="8"/>
  <c r="I34" i="8" s="1"/>
  <c r="I38" i="8"/>
  <c r="N46" i="3"/>
  <c r="I9" i="8"/>
  <c r="I13" i="8"/>
  <c r="I17" i="8"/>
  <c r="I21" i="8"/>
  <c r="I25" i="8"/>
  <c r="I29" i="8"/>
  <c r="I33" i="8"/>
  <c r="I37" i="8"/>
  <c r="I41" i="8"/>
  <c r="P49" i="3"/>
  <c r="P48" i="3"/>
  <c r="P47" i="3"/>
  <c r="P46" i="3"/>
  <c r="P45" i="3"/>
  <c r="I45" i="8" l="1"/>
  <c r="P52" i="3"/>
  <c r="G9" i="12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49" i="4"/>
  <c r="J50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52" i="4" s="1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52" i="4"/>
  <c r="J97" i="4"/>
  <c r="J98" i="4"/>
  <c r="J99" i="4"/>
  <c r="J96" i="4"/>
  <c r="J91" i="4"/>
  <c r="J81" i="4"/>
  <c r="J89" i="4"/>
  <c r="J90" i="4"/>
  <c r="J88" i="4"/>
  <c r="J79" i="4"/>
  <c r="J80" i="4"/>
  <c r="J78" i="4"/>
  <c r="G46" i="12" l="1"/>
  <c r="G49" i="5"/>
  <c r="J49" i="5"/>
  <c r="N54" i="3"/>
  <c r="Q51" i="3" s="1"/>
  <c r="K50" i="5"/>
  <c r="J100" i="4"/>
  <c r="J82" i="4"/>
  <c r="J92" i="4"/>
  <c r="M43" i="8" l="1"/>
  <c r="N53" i="3"/>
  <c r="I43" i="8" l="1"/>
  <c r="I44" i="8"/>
  <c r="N52" i="3"/>
  <c r="N51" i="3" s="1"/>
  <c r="I42" i="8" l="1"/>
</calcChain>
</file>

<file path=xl/sharedStrings.xml><?xml version="1.0" encoding="utf-8"?>
<sst xmlns="http://schemas.openxmlformats.org/spreadsheetml/2006/main" count="842" uniqueCount="245">
  <si>
    <t>HARGA PERHITUNGAN SENDIRI ( HPS ) / OE</t>
  </si>
  <si>
    <t>No.</t>
  </si>
  <si>
    <t>SPK</t>
  </si>
  <si>
    <t>Yang Lalu</t>
  </si>
  <si>
    <t>Harga</t>
  </si>
  <si>
    <t>Pasar</t>
  </si>
  <si>
    <t>Standar</t>
  </si>
  <si>
    <t>Estimasi</t>
  </si>
  <si>
    <t>Satuan</t>
  </si>
  <si>
    <t>Volume</t>
  </si>
  <si>
    <t>Jumlah</t>
  </si>
  <si>
    <t>Data Pendukung</t>
  </si>
  <si>
    <t>-</t>
  </si>
  <si>
    <t>Sirtu</t>
  </si>
  <si>
    <t>Pasir</t>
  </si>
  <si>
    <t>Jumlah Harga Estimasi :</t>
  </si>
  <si>
    <t>Catatan :</t>
  </si>
  <si>
    <t>PEJABAT PEMBUAT KOMITMEN</t>
  </si>
  <si>
    <t>harga penawaran</t>
  </si>
  <si>
    <t>harga negosiasi</t>
  </si>
  <si>
    <t>LAMPIRAN</t>
  </si>
  <si>
    <t>: BERITA ACARA PENERIMAAN BARANG</t>
  </si>
  <si>
    <t>NOMOR</t>
  </si>
  <si>
    <t>NO</t>
  </si>
  <si>
    <t>URAIAN PEKERJAAN</t>
  </si>
  <si>
    <t>SPESIFIKASI</t>
  </si>
  <si>
    <t>SP / SPK</t>
  </si>
  <si>
    <t>JUMLAH</t>
  </si>
  <si>
    <t>KETERANGAN</t>
  </si>
  <si>
    <t>TANGGAL</t>
  </si>
  <si>
    <t xml:space="preserve">JUMLAH </t>
  </si>
  <si>
    <t xml:space="preserve">HARGA </t>
  </si>
  <si>
    <t>BARANG</t>
  </si>
  <si>
    <t>SATUAN</t>
  </si>
  <si>
    <t>KABUPATEN LUMAJANG</t>
  </si>
  <si>
    <t>PENYIMPAN BARANG PADA</t>
  </si>
  <si>
    <t>: BERITA ACARA KLARIFIKASI DAN NEGOSIASI</t>
  </si>
  <si>
    <t>HARGA PENAWARAN</t>
  </si>
  <si>
    <t>HASIL NEGOSIASI</t>
  </si>
  <si>
    <t>KWANTITAS</t>
  </si>
  <si>
    <t>HARGA</t>
  </si>
  <si>
    <t>Pejabat Pengadaan Barang / Jasa</t>
  </si>
  <si>
    <t>Kabupaten Lumajang</t>
  </si>
  <si>
    <t>Batu kali belah</t>
  </si>
  <si>
    <t>harga  standar</t>
  </si>
  <si>
    <t>Semen Gresik 50 Kg</t>
  </si>
  <si>
    <t>387</t>
  </si>
  <si>
    <t>80</t>
  </si>
  <si>
    <t>63</t>
  </si>
  <si>
    <t>183</t>
  </si>
  <si>
    <t xml:space="preserve">PEJABAT PEMBUAT KOMITMEN </t>
  </si>
  <si>
    <t>NIP. 19621215 199403 1 006</t>
  </si>
  <si>
    <t xml:space="preserve">Mengetahui, </t>
  </si>
  <si>
    <t>PENGGUNA ANGGARAN</t>
  </si>
  <si>
    <t>20</t>
  </si>
  <si>
    <t>DAFTAR : LAMPIRAN BERITA ACARA PEMERIKSAAN BARANG</t>
  </si>
  <si>
    <t>SATUAN UKURAN</t>
  </si>
  <si>
    <t>KUANTITAS</t>
  </si>
  <si>
    <t>BAIK</t>
  </si>
  <si>
    <t>KURANG BAIK</t>
  </si>
  <si>
    <t>√</t>
  </si>
  <si>
    <t>JUMLAH TOTAL / Termasuk PPN</t>
  </si>
  <si>
    <t>Kolom Keterangan :</t>
  </si>
  <si>
    <t>√  = Baik</t>
  </si>
  <si>
    <t>X =  Kurang / Tidak Baik</t>
  </si>
  <si>
    <t xml:space="preserve">    </t>
  </si>
  <si>
    <t>HARGA SATUAN</t>
  </si>
  <si>
    <r>
      <t>Direktur</t>
    </r>
    <r>
      <rPr>
        <sz val="12"/>
        <color rgb="FF000000"/>
        <rFont val="Times New Roman"/>
        <family val="1"/>
      </rPr>
      <t xml:space="preserve"> </t>
    </r>
  </si>
  <si>
    <r>
      <t>Penyedia Barang / Jasa</t>
    </r>
    <r>
      <rPr>
        <sz val="11"/>
        <color rgb="FF000000"/>
        <rFont val="Times New Roman"/>
        <family val="1"/>
      </rPr>
      <t xml:space="preserve"> </t>
    </r>
  </si>
  <si>
    <r>
      <t> </t>
    </r>
    <r>
      <rPr>
        <sz val="11"/>
        <color rgb="FF000000"/>
        <rFont val="Times New Roman"/>
        <family val="1"/>
      </rPr>
      <t xml:space="preserve"> </t>
    </r>
  </si>
  <si>
    <r>
      <t xml:space="preserve">PEJABAT PENERIMA HASIL PEKERJAAN </t>
    </r>
    <r>
      <rPr>
        <sz val="12"/>
        <color rgb="FF000000"/>
        <rFont val="Times New Roman"/>
        <family val="1"/>
      </rPr>
      <t xml:space="preserve"> </t>
    </r>
  </si>
  <si>
    <t xml:space="preserve">  KABUPATEN LUMAJANG </t>
  </si>
  <si>
    <t xml:space="preserve">DAFTAR </t>
  </si>
  <si>
    <t>PPh Pasal 22</t>
  </si>
  <si>
    <t xml:space="preserve">Rim </t>
  </si>
  <si>
    <t>NURSAMSI, SH</t>
  </si>
  <si>
    <t>NIP. 19690203 199302 1 001</t>
  </si>
  <si>
    <t>PPN</t>
  </si>
  <si>
    <t>CV. MILLI ARTA CS</t>
  </si>
  <si>
    <t>IMAM MUCHOLID</t>
  </si>
  <si>
    <t xml:space="preserve">Dinas Tenaga Kerja </t>
  </si>
  <si>
    <t>Drs. SUHARWOKO, M.Si</t>
  </si>
  <si>
    <t xml:space="preserve">DINAS TENAGA KERJA </t>
  </si>
  <si>
    <t>Amplop Putih Kecil</t>
  </si>
  <si>
    <t>Amplop Putih Sedang</t>
  </si>
  <si>
    <t>Bolpoint Baliner</t>
  </si>
  <si>
    <t>Buku Kuarto isi 100 lbr</t>
  </si>
  <si>
    <t>Buku Folio 100 lbr</t>
  </si>
  <si>
    <t>Gunting</t>
  </si>
  <si>
    <t>Isi Steples Kecil</t>
  </si>
  <si>
    <t>Ordner</t>
  </si>
  <si>
    <t>Spidol Besar</t>
  </si>
  <si>
    <t>Spidol Besar Permanen</t>
  </si>
  <si>
    <t>Spidol Kecil</t>
  </si>
  <si>
    <t>Map snelhecter plastik</t>
  </si>
  <si>
    <t>Map snelhecter kertas</t>
  </si>
  <si>
    <t>Map plastik kancing</t>
  </si>
  <si>
    <t>Tinta Stempel</t>
  </si>
  <si>
    <t>Corektion</t>
  </si>
  <si>
    <t>Lakban</t>
  </si>
  <si>
    <t>pak</t>
  </si>
  <si>
    <t>lusin</t>
  </si>
  <si>
    <t>bh</t>
  </si>
  <si>
    <t>roll</t>
  </si>
  <si>
    <t>btl</t>
  </si>
  <si>
    <t>DINAS TENAGA KERJA</t>
  </si>
  <si>
    <t>Buku ekspedisi</t>
  </si>
  <si>
    <t>Pembatas Kertas</t>
  </si>
  <si>
    <t>kertas HVS 70 gr</t>
  </si>
  <si>
    <t>Kertas HVS A4 80 gr</t>
  </si>
  <si>
    <t>Box File</t>
  </si>
  <si>
    <t>Penghapus karet</t>
  </si>
  <si>
    <t>NOMO8</t>
  </si>
  <si>
    <t>Amplop Coklat 1/2 folio</t>
  </si>
  <si>
    <t>Amplop Coklat 240 x 300</t>
  </si>
  <si>
    <t xml:space="preserve">Bolpoint </t>
  </si>
  <si>
    <t>Continous Form 4 Ply</t>
  </si>
  <si>
    <t>Kertas Folio DMP 01</t>
  </si>
  <si>
    <t>Isi Steples Besar</t>
  </si>
  <si>
    <t>Staples 10</t>
  </si>
  <si>
    <t>Flasdish 16 gb</t>
  </si>
  <si>
    <t>Pensil</t>
  </si>
  <si>
    <t>box</t>
  </si>
  <si>
    <t>KEGIATAN BELANJA ALAT TULIS KANTOR</t>
  </si>
  <si>
    <t>PROGRAM PELAYANAN ADMINISTRASI PERKANTORAN</t>
  </si>
  <si>
    <t>Uraian</t>
  </si>
  <si>
    <t>: LAMPIRAN SURAT PESANAN</t>
  </si>
  <si>
    <t>Daftar Rincian Barang</t>
  </si>
  <si>
    <t>( 6x8 )</t>
  </si>
  <si>
    <t>Spidol Penanda</t>
  </si>
  <si>
    <t>Tinta retfile</t>
  </si>
  <si>
    <t>Catrige Hitam</t>
  </si>
  <si>
    <t>Catridge Warna</t>
  </si>
  <si>
    <t xml:space="preserve">Lem </t>
  </si>
  <si>
    <t>Klip</t>
  </si>
  <si>
    <t>Battre jam dinding</t>
  </si>
  <si>
    <t>Binder Clip</t>
  </si>
  <si>
    <t>Terbilang   : Empat puluh sembilan juta sembilan ratus dua puluh empat ribu rupiah</t>
  </si>
  <si>
    <t>PADA DINAS TENAGA KERJA KABUPATEN LUMAJANG TAHUN 2019</t>
  </si>
  <si>
    <t>: 602.1 /           / 427.54 / 2019</t>
  </si>
  <si>
    <t>Bolpoint Besar</t>
  </si>
  <si>
    <t>Pembatas Kertas post-it</t>
  </si>
  <si>
    <t>Staples md10</t>
  </si>
  <si>
    <t>Steples HD50</t>
  </si>
  <si>
    <t>Map snelhekter plastik</t>
  </si>
  <si>
    <t>Pensil 2B</t>
  </si>
  <si>
    <t>Binder Klip</t>
  </si>
  <si>
    <t>Baterai</t>
  </si>
  <si>
    <t>Kertas HVS F4 70 gr</t>
  </si>
  <si>
    <t>Kertas HVS A4 70 gr</t>
  </si>
  <si>
    <t>Corextion</t>
  </si>
  <si>
    <t>pack</t>
  </si>
  <si>
    <t>rim</t>
  </si>
  <si>
    <t>ANDIK KRISTIAWAN</t>
  </si>
  <si>
    <t>NIP. 19771005 201001 1 003</t>
  </si>
  <si>
    <t>CICIK SUNDARI</t>
  </si>
  <si>
    <t>NIP. 19661004 198503 2 001</t>
  </si>
  <si>
    <t>Kertas HVS A4 80 Gr</t>
  </si>
  <si>
    <t>Kertas HVS F4 70 Gr</t>
  </si>
  <si>
    <t>Catridge(810)</t>
  </si>
  <si>
    <t>Klip/Paper Klip</t>
  </si>
  <si>
    <t>Catridge/Toner (87A)</t>
  </si>
  <si>
    <t>Bolpoint (Standart AE)</t>
  </si>
  <si>
    <t>Buku Tulis 58 lbr</t>
  </si>
  <si>
    <t>Cutter (A300)</t>
  </si>
  <si>
    <t>Bolpoint (Ball Liner)</t>
  </si>
  <si>
    <t>Spidol (Boardmarker)</t>
  </si>
  <si>
    <t>Catridge (LQ)</t>
  </si>
  <si>
    <t>Gunting (7 Inc)</t>
  </si>
  <si>
    <t>Map Plastik</t>
  </si>
  <si>
    <t>Spidol (Permanen)</t>
  </si>
  <si>
    <t>Box File (10 cm)</t>
  </si>
  <si>
    <t>Bak Stempel</t>
  </si>
  <si>
    <t>Odner</t>
  </si>
  <si>
    <t>Klip/Paper Klip (warna)</t>
  </si>
  <si>
    <t>Map Snell Plastik</t>
  </si>
  <si>
    <t>Binder klip (Big 107)</t>
  </si>
  <si>
    <t>Tipe X</t>
  </si>
  <si>
    <t>Spidol Warna</t>
  </si>
  <si>
    <t>Lem</t>
  </si>
  <si>
    <t>Penghapus</t>
  </si>
  <si>
    <t>Tinta Printer (664)</t>
  </si>
  <si>
    <t>Flasdish (16 GB)</t>
  </si>
  <si>
    <t>Tinta Stempel/Refill</t>
  </si>
  <si>
    <t>Stabilo Warna</t>
  </si>
  <si>
    <t>Amplop (ukr 95x152 mm)</t>
  </si>
  <si>
    <t>Amplop (ukr 114x162 mm)</t>
  </si>
  <si>
    <t>Isi Steples</t>
  </si>
  <si>
    <t>Amplop Coklat (Ukr 25X35 cm)</t>
  </si>
  <si>
    <t>Tinta Computer Warna</t>
  </si>
  <si>
    <t>Steples</t>
  </si>
  <si>
    <t>Dus</t>
  </si>
  <si>
    <t>Rim</t>
  </si>
  <si>
    <t>kotak</t>
  </si>
  <si>
    <t>botol</t>
  </si>
  <si>
    <t>Pcs</t>
  </si>
  <si>
    <t>PAJAK</t>
  </si>
  <si>
    <t>Drs. TOTOK SUDJARWO</t>
  </si>
  <si>
    <t>NIP. 19641022 199003 1 007</t>
  </si>
  <si>
    <t>KUAN-TITAS</t>
  </si>
  <si>
    <t>SPESI FIKASI</t>
  </si>
  <si>
    <t>NOMOR  : 602.1/        /PMRK/427.54/2021</t>
  </si>
  <si>
    <t>: 602.1/         /PNRM/427.54/2021</t>
  </si>
  <si>
    <t>602.1/        /427.54/2021</t>
  </si>
  <si>
    <t>15 Maret 2021</t>
  </si>
  <si>
    <t>Drs. ABDUL MAJID, M.M</t>
  </si>
  <si>
    <t>NIP. 19660420 199203 1 006</t>
  </si>
  <si>
    <t>KET.</t>
  </si>
  <si>
    <t>P</t>
  </si>
  <si>
    <t xml:space="preserve"> </t>
  </si>
  <si>
    <t>Kertas Folio 70 Gr</t>
  </si>
  <si>
    <t>Catridge /Toner (87A)</t>
  </si>
  <si>
    <t>Catridge /Toner 26a</t>
  </si>
  <si>
    <t>tinta epson hitam</t>
  </si>
  <si>
    <t>Buku folio 100</t>
  </si>
  <si>
    <t>Cutter</t>
  </si>
  <si>
    <t>penggaris</t>
  </si>
  <si>
    <t>Spidol (Boardmaker)</t>
  </si>
  <si>
    <t>Catridge warna 811</t>
  </si>
  <si>
    <t xml:space="preserve">Gunting </t>
  </si>
  <si>
    <t>perforator</t>
  </si>
  <si>
    <t xml:space="preserve">Box File </t>
  </si>
  <si>
    <t>post it</t>
  </si>
  <si>
    <t>Map snell kancing</t>
  </si>
  <si>
    <t>Binder Klip besar</t>
  </si>
  <si>
    <t>catridge 810</t>
  </si>
  <si>
    <t>Tinta Printer blueprint</t>
  </si>
  <si>
    <t>Flasdisk (16 GB)</t>
  </si>
  <si>
    <t>Amplop coklat folio</t>
  </si>
  <si>
    <t>Amplop putih polos sedang</t>
  </si>
  <si>
    <t xml:space="preserve">Pensil </t>
  </si>
  <si>
    <t>Isi Staples kecil</t>
  </si>
  <si>
    <t xml:space="preserve">Isi Staples besar </t>
  </si>
  <si>
    <t xml:space="preserve">Amplop putih kecil </t>
  </si>
  <si>
    <t>Baterai a2</t>
  </si>
  <si>
    <t>Map Snell Kertas</t>
  </si>
  <si>
    <t>Binder Klip kecil</t>
  </si>
  <si>
    <t xml:space="preserve">lakban hitam </t>
  </si>
  <si>
    <t>Countinous form 4ply</t>
  </si>
  <si>
    <t>dus</t>
  </si>
  <si>
    <t>pcs</t>
  </si>
  <si>
    <t>Lusin</t>
  </si>
  <si>
    <t>pc</t>
  </si>
  <si>
    <t>set</t>
  </si>
  <si>
    <t>DAFTAR ASET INVESTASI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</si>
</sst>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Rp&quot;* #,##0_);_(&quot;Rp&quot;* \(#,##0\);_(&quot;Rp&quot;* &quot;-&quot;_);_(@_)"/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_([$Rp-421]* #,##0_);_([$Rp-421]* \(#,##0\);_([$Rp-421]* &quot;-&quot;_);_(@_)"/>
  </numFmts>
  <fonts count="25" x14ac:knownFonts="1">
    <font>
      <sz val="10"/>
      <name val="Arial"/>
      <charset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u/>
      <sz val="11"/>
      <color rgb="FF00000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b/>
      <u/>
      <sz val="12"/>
      <color rgb="FF000000"/>
      <name val="Arial"/>
      <family val="2"/>
    </font>
    <font>
      <sz val="11"/>
      <color rgb="FF00000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4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1" fontId="3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2" fontId="1" fillId="0" borderId="0" xfId="0" applyNumberFormat="1" applyFont="1" applyBorder="1" applyAlignment="1">
      <alignment vertical="center"/>
    </xf>
    <xf numFmtId="41" fontId="1" fillId="0" borderId="0" xfId="1" applyFont="1" applyBorder="1" applyAlignment="1">
      <alignment vertical="center"/>
    </xf>
    <xf numFmtId="164" fontId="1" fillId="0" borderId="0" xfId="1" quotePrefix="1" applyNumberFormat="1" applyFont="1" applyBorder="1" applyAlignment="1">
      <alignment horizontal="right" vertical="center"/>
    </xf>
    <xf numFmtId="41" fontId="1" fillId="0" borderId="0" xfId="1" quotePrefix="1" applyFont="1" applyBorder="1" applyAlignment="1">
      <alignment horizontal="right" vertical="center"/>
    </xf>
    <xf numFmtId="42" fontId="3" fillId="0" borderId="0" xfId="0" applyNumberFormat="1" applyFont="1" applyBorder="1" applyAlignment="1">
      <alignment vertical="center"/>
    </xf>
    <xf numFmtId="42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165" fontId="1" fillId="0" borderId="20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vertical="center"/>
    </xf>
    <xf numFmtId="165" fontId="1" fillId="0" borderId="20" xfId="1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1" fillId="0" borderId="0" xfId="1" quotePrefix="1" applyNumberFormat="1" applyFont="1" applyBorder="1" applyAlignment="1">
      <alignment horizontal="center" vertical="center"/>
    </xf>
    <xf numFmtId="41" fontId="1" fillId="0" borderId="0" xfId="1" applyFont="1" applyBorder="1" applyAlignment="1">
      <alignment horizontal="center"/>
    </xf>
    <xf numFmtId="0" fontId="1" fillId="0" borderId="0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0" fontId="9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49" fontId="1" fillId="0" borderId="26" xfId="1" applyNumberFormat="1" applyFont="1" applyBorder="1" applyAlignment="1">
      <alignment horizontal="center" vertical="center"/>
    </xf>
    <xf numFmtId="42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2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2" fontId="7" fillId="0" borderId="0" xfId="0" applyNumberFormat="1" applyFont="1" applyAlignment="1">
      <alignment horizontal="center"/>
    </xf>
    <xf numFmtId="0" fontId="1" fillId="0" borderId="24" xfId="0" applyFont="1" applyBorder="1"/>
    <xf numFmtId="41" fontId="1" fillId="0" borderId="12" xfId="1" applyFont="1" applyBorder="1" applyAlignment="1">
      <alignment vertical="center"/>
    </xf>
    <xf numFmtId="41" fontId="3" fillId="0" borderId="12" xfId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2" fontId="7" fillId="0" borderId="16" xfId="0" applyNumberFormat="1" applyFont="1" applyBorder="1"/>
    <xf numFmtId="0" fontId="7" fillId="0" borderId="23" xfId="0" applyFont="1" applyBorder="1"/>
    <xf numFmtId="0" fontId="1" fillId="0" borderId="23" xfId="0" applyFont="1" applyBorder="1" applyAlignment="1">
      <alignment horizontal="center"/>
    </xf>
    <xf numFmtId="165" fontId="1" fillId="0" borderId="23" xfId="0" applyNumberFormat="1" applyFont="1" applyBorder="1"/>
    <xf numFmtId="42" fontId="7" fillId="0" borderId="23" xfId="0" applyNumberFormat="1" applyFont="1" applyBorder="1"/>
    <xf numFmtId="0" fontId="7" fillId="0" borderId="24" xfId="0" applyFont="1" applyBorder="1"/>
    <xf numFmtId="0" fontId="1" fillId="0" borderId="24" xfId="0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165" fontId="1" fillId="0" borderId="0" xfId="0" applyNumberFormat="1" applyFont="1" applyAlignment="1">
      <alignment vertical="center"/>
    </xf>
    <xf numFmtId="42" fontId="4" fillId="0" borderId="12" xfId="0" applyNumberFormat="1" applyFont="1" applyBorder="1" applyAlignment="1">
      <alignment vertical="center"/>
    </xf>
    <xf numFmtId="0" fontId="4" fillId="0" borderId="11" xfId="0" applyFont="1" applyBorder="1"/>
    <xf numFmtId="0" fontId="4" fillId="0" borderId="0" xfId="0" applyFont="1"/>
    <xf numFmtId="0" fontId="7" fillId="0" borderId="0" xfId="0" applyFont="1" applyAlignment="1">
      <alignment horizontal="center"/>
    </xf>
    <xf numFmtId="165" fontId="7" fillId="0" borderId="16" xfId="0" applyNumberFormat="1" applyFont="1" applyBorder="1" applyAlignment="1">
      <alignment horizontal="justify"/>
    </xf>
    <xf numFmtId="165" fontId="7" fillId="0" borderId="20" xfId="0" applyNumberFormat="1" applyFont="1" applyBorder="1" applyAlignment="1">
      <alignment horizontal="justify"/>
    </xf>
    <xf numFmtId="0" fontId="7" fillId="0" borderId="23" xfId="0" applyFont="1" applyBorder="1" applyAlignment="1">
      <alignment horizontal="center"/>
    </xf>
    <xf numFmtId="165" fontId="7" fillId="0" borderId="23" xfId="0" applyNumberFormat="1" applyFont="1" applyBorder="1"/>
    <xf numFmtId="165" fontId="10" fillId="0" borderId="12" xfId="0" applyNumberFormat="1" applyFont="1" applyBorder="1" applyAlignment="1">
      <alignment vertical="center"/>
    </xf>
    <xf numFmtId="42" fontId="4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2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2" xfId="0" applyFont="1" applyBorder="1" applyAlignment="1">
      <alignment horizontal="center"/>
    </xf>
    <xf numFmtId="0" fontId="11" fillId="0" borderId="0" xfId="0" applyFont="1" applyAlignment="1">
      <alignment horizontal="center" readingOrder="1"/>
    </xf>
    <xf numFmtId="0" fontId="3" fillId="0" borderId="0" xfId="0" applyFont="1"/>
    <xf numFmtId="0" fontId="0" fillId="0" borderId="12" xfId="0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 vertical="center"/>
    </xf>
    <xf numFmtId="165" fontId="1" fillId="0" borderId="20" xfId="0" applyNumberFormat="1" applyFont="1" applyBorder="1" applyAlignment="1">
      <alignment horizontal="justify"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7" xfId="0" quotePrefix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20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15" fontId="7" fillId="0" borderId="2" xfId="0" quotePrefix="1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20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42" fontId="7" fillId="0" borderId="0" xfId="0" applyNumberFormat="1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readingOrder="1"/>
    </xf>
    <xf numFmtId="0" fontId="11" fillId="0" borderId="0" xfId="0" applyFont="1" applyAlignment="1">
      <alignment horizontal="center" readingOrder="1"/>
    </xf>
    <xf numFmtId="0" fontId="12" fillId="0" borderId="0" xfId="0" applyFont="1" applyAlignment="1">
      <alignment horizontal="center" readingOrder="1"/>
    </xf>
    <xf numFmtId="0" fontId="14" fillId="0" borderId="2" xfId="0" applyFont="1" applyBorder="1" applyAlignment="1">
      <alignment horizontal="center"/>
    </xf>
    <xf numFmtId="165" fontId="7" fillId="0" borderId="0" xfId="0" applyNumberFormat="1" applyFont="1" applyAlignment="1">
      <alignment vertical="center"/>
    </xf>
    <xf numFmtId="0" fontId="1" fillId="0" borderId="28" xfId="0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2" fontId="1" fillId="0" borderId="27" xfId="0" applyNumberFormat="1" applyFont="1" applyBorder="1"/>
    <xf numFmtId="0" fontId="1" fillId="0" borderId="29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165" fontId="1" fillId="0" borderId="27" xfId="0" applyNumberFormat="1" applyFont="1" applyBorder="1" applyAlignment="1">
      <alignment horizontal="justify" vertical="center"/>
    </xf>
    <xf numFmtId="0" fontId="7" fillId="0" borderId="17" xfId="0" applyFont="1" applyBorder="1"/>
    <xf numFmtId="0" fontId="1" fillId="0" borderId="30" xfId="0" applyFont="1" applyBorder="1" applyAlignment="1">
      <alignment vertical="center"/>
    </xf>
    <xf numFmtId="0" fontId="1" fillId="0" borderId="5" xfId="0" quotePrefix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justify" vertical="center"/>
    </xf>
    <xf numFmtId="165" fontId="0" fillId="0" borderId="25" xfId="0" applyNumberFormat="1" applyBorder="1" applyAlignment="1">
      <alignment vertical="center"/>
    </xf>
    <xf numFmtId="165" fontId="1" fillId="0" borderId="12" xfId="0" applyNumberFormat="1" applyFont="1" applyBorder="1" applyAlignment="1">
      <alignment horizontal="justify" vertical="center"/>
    </xf>
    <xf numFmtId="165" fontId="0" fillId="0" borderId="12" xfId="0" applyNumberFormat="1" applyBorder="1" applyAlignment="1">
      <alignment vertical="center"/>
    </xf>
    <xf numFmtId="0" fontId="1" fillId="0" borderId="31" xfId="0" applyFont="1" applyBorder="1" applyAlignment="1">
      <alignment vertical="center"/>
    </xf>
    <xf numFmtId="41" fontId="1" fillId="0" borderId="21" xfId="1" applyFont="1" applyBorder="1" applyAlignment="1">
      <alignment vertical="center"/>
    </xf>
    <xf numFmtId="43" fontId="7" fillId="0" borderId="0" xfId="0" applyNumberFormat="1" applyFont="1"/>
    <xf numFmtId="43" fontId="7" fillId="0" borderId="0" xfId="0" applyNumberFormat="1" applyFont="1" applyAlignment="1">
      <alignment vertical="center"/>
    </xf>
    <xf numFmtId="43" fontId="7" fillId="2" borderId="0" xfId="0" applyNumberFormat="1" applyFont="1" applyFill="1"/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5" fontId="0" fillId="0" borderId="5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7" fillId="0" borderId="3" xfId="0" quotePrefix="1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justify" vertical="center"/>
    </xf>
    <xf numFmtId="165" fontId="0" fillId="0" borderId="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7" fillId="0" borderId="0" xfId="0" quotePrefix="1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justify" vertical="center"/>
    </xf>
    <xf numFmtId="165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7" fillId="0" borderId="10" xfId="0" quotePrefix="1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justify" vertical="center"/>
    </xf>
    <xf numFmtId="165" fontId="0" fillId="0" borderId="10" xfId="0" applyNumberForma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justify" vertical="center"/>
    </xf>
    <xf numFmtId="0" fontId="1" fillId="0" borderId="3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7" fillId="0" borderId="20" xfId="0" quotePrefix="1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1" fontId="1" fillId="0" borderId="32" xfId="1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readingOrder="1"/>
    </xf>
    <xf numFmtId="0" fontId="12" fillId="0" borderId="0" xfId="0" applyFont="1" applyAlignment="1">
      <alignment horizontal="center" readingOrder="1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readingOrder="1"/>
    </xf>
    <xf numFmtId="0" fontId="22" fillId="0" borderId="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3" fillId="3" borderId="12" xfId="0" applyFont="1" applyFill="1" applyBorder="1"/>
    <xf numFmtId="41" fontId="24" fillId="0" borderId="12" xfId="0" applyNumberFormat="1" applyFont="1" applyBorder="1"/>
    <xf numFmtId="0" fontId="24" fillId="0" borderId="1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41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readingOrder="1"/>
    </xf>
    <xf numFmtId="0" fontId="12" fillId="0" borderId="0" xfId="0" applyFont="1" applyAlignment="1">
      <alignment horizontal="center" readingOrder="1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center" readingOrder="1"/>
    </xf>
    <xf numFmtId="0" fontId="17" fillId="0" borderId="0" xfId="0" applyFont="1" applyAlignment="1">
      <alignment horizontal="center" readingOrder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"/>
  <sheetViews>
    <sheetView view="pageBreakPreview" topLeftCell="A26" zoomScaleSheetLayoutView="100" workbookViewId="0">
      <selection activeCell="D34" sqref="D34"/>
    </sheetView>
  </sheetViews>
  <sheetFormatPr defaultRowHeight="12.75" x14ac:dyDescent="0.2"/>
  <cols>
    <col min="1" max="2" width="5.5703125" customWidth="1"/>
    <col min="3" max="3" width="21.85546875" customWidth="1"/>
    <col min="4" max="4" width="11.140625" customWidth="1"/>
    <col min="5" max="5" width="12.7109375" customWidth="1"/>
    <col min="6" max="6" width="16" customWidth="1"/>
    <col min="7" max="7" width="17" customWidth="1"/>
    <col min="8" max="8" width="1.28515625" customWidth="1"/>
  </cols>
  <sheetData>
    <row r="2" spans="1:7" x14ac:dyDescent="0.2">
      <c r="A2" s="102" t="s">
        <v>72</v>
      </c>
      <c r="B2" s="102"/>
      <c r="C2" s="107" t="s">
        <v>126</v>
      </c>
    </row>
    <row r="3" spans="1:7" x14ac:dyDescent="0.2">
      <c r="A3" s="102"/>
      <c r="B3" s="102"/>
      <c r="C3" s="107"/>
    </row>
    <row r="4" spans="1:7" x14ac:dyDescent="0.2">
      <c r="A4" s="146">
        <v>1</v>
      </c>
      <c r="B4" s="102" t="s">
        <v>127</v>
      </c>
    </row>
    <row r="5" spans="1:7" x14ac:dyDescent="0.2">
      <c r="A5" s="145"/>
    </row>
    <row r="6" spans="1:7" ht="12.75" customHeight="1" x14ac:dyDescent="0.2">
      <c r="A6" s="232" t="s">
        <v>23</v>
      </c>
      <c r="B6" s="235" t="s">
        <v>24</v>
      </c>
      <c r="C6" s="236"/>
      <c r="D6" s="239" t="s">
        <v>56</v>
      </c>
      <c r="E6" s="239" t="s">
        <v>57</v>
      </c>
      <c r="F6" s="239" t="s">
        <v>66</v>
      </c>
      <c r="G6" s="232" t="s">
        <v>27</v>
      </c>
    </row>
    <row r="7" spans="1:7" ht="21" customHeight="1" x14ac:dyDescent="0.2">
      <c r="A7" s="232"/>
      <c r="B7" s="237"/>
      <c r="C7" s="238"/>
      <c r="D7" s="239"/>
      <c r="E7" s="239"/>
      <c r="F7" s="239"/>
      <c r="G7" s="232"/>
    </row>
    <row r="8" spans="1:7" x14ac:dyDescent="0.2">
      <c r="A8" s="141">
        <v>1</v>
      </c>
      <c r="B8" s="233">
        <v>2</v>
      </c>
      <c r="C8" s="234"/>
      <c r="D8" s="100">
        <v>4</v>
      </c>
      <c r="E8" s="100">
        <v>5</v>
      </c>
      <c r="F8" s="100">
        <v>6</v>
      </c>
      <c r="G8" s="100">
        <v>7</v>
      </c>
    </row>
    <row r="9" spans="1:7" s="99" customFormat="1" ht="15" customHeight="1" x14ac:dyDescent="0.2">
      <c r="A9" s="129">
        <v>1</v>
      </c>
      <c r="B9" s="148" t="s">
        <v>113</v>
      </c>
      <c r="C9" s="162"/>
      <c r="D9" s="149" t="s">
        <v>100</v>
      </c>
      <c r="E9" s="154">
        <v>3</v>
      </c>
      <c r="F9" s="151">
        <v>44000</v>
      </c>
      <c r="G9" s="124">
        <f>F9*E9</f>
        <v>132000</v>
      </c>
    </row>
    <row r="10" spans="1:7" s="99" customFormat="1" ht="15" customHeight="1" x14ac:dyDescent="0.2">
      <c r="A10" s="127">
        <v>2</v>
      </c>
      <c r="B10" s="40" t="s">
        <v>114</v>
      </c>
      <c r="C10" s="41"/>
      <c r="D10" s="39" t="s">
        <v>100</v>
      </c>
      <c r="E10" s="39">
        <v>5</v>
      </c>
      <c r="F10" s="109">
        <v>52000</v>
      </c>
      <c r="G10" s="126">
        <f t="shared" ref="G10:G44" si="0">F10*E10</f>
        <v>260000</v>
      </c>
    </row>
    <row r="11" spans="1:7" s="99" customFormat="1" ht="15" customHeight="1" x14ac:dyDescent="0.2">
      <c r="A11" s="127">
        <v>3</v>
      </c>
      <c r="B11" s="40" t="s">
        <v>83</v>
      </c>
      <c r="C11" s="41"/>
      <c r="D11" s="39" t="s">
        <v>100</v>
      </c>
      <c r="E11" s="39">
        <v>3</v>
      </c>
      <c r="F11" s="109">
        <v>18000</v>
      </c>
      <c r="G11" s="126">
        <f t="shared" si="0"/>
        <v>54000</v>
      </c>
    </row>
    <row r="12" spans="1:7" s="99" customFormat="1" ht="15" customHeight="1" x14ac:dyDescent="0.2">
      <c r="A12" s="127">
        <v>4</v>
      </c>
      <c r="B12" s="40" t="s">
        <v>84</v>
      </c>
      <c r="C12" s="41"/>
      <c r="D12" s="39" t="s">
        <v>100</v>
      </c>
      <c r="E12" s="39">
        <v>3</v>
      </c>
      <c r="F12" s="109">
        <v>22500</v>
      </c>
      <c r="G12" s="126">
        <f t="shared" si="0"/>
        <v>67500</v>
      </c>
    </row>
    <row r="13" spans="1:7" s="99" customFormat="1" ht="15" customHeight="1" x14ac:dyDescent="0.2">
      <c r="A13" s="127">
        <v>5</v>
      </c>
      <c r="B13" s="40" t="s">
        <v>115</v>
      </c>
      <c r="C13" s="41"/>
      <c r="D13" s="39" t="s">
        <v>100</v>
      </c>
      <c r="E13" s="39">
        <v>4</v>
      </c>
      <c r="F13" s="109">
        <v>30000</v>
      </c>
      <c r="G13" s="126">
        <f t="shared" si="0"/>
        <v>120000</v>
      </c>
    </row>
    <row r="14" spans="1:7" s="99" customFormat="1" ht="15" customHeight="1" x14ac:dyDescent="0.2">
      <c r="A14" s="127">
        <v>6</v>
      </c>
      <c r="B14" s="40" t="s">
        <v>140</v>
      </c>
      <c r="C14" s="41"/>
      <c r="D14" s="39" t="s">
        <v>102</v>
      </c>
      <c r="E14" s="39">
        <v>20</v>
      </c>
      <c r="F14" s="109">
        <v>37000</v>
      </c>
      <c r="G14" s="126">
        <f t="shared" si="0"/>
        <v>740000</v>
      </c>
    </row>
    <row r="15" spans="1:7" s="99" customFormat="1" ht="15" customHeight="1" x14ac:dyDescent="0.2">
      <c r="A15" s="127">
        <v>7</v>
      </c>
      <c r="B15" s="40" t="s">
        <v>116</v>
      </c>
      <c r="C15" s="41"/>
      <c r="D15" s="39" t="s">
        <v>122</v>
      </c>
      <c r="E15" s="39">
        <v>3</v>
      </c>
      <c r="F15" s="109">
        <v>450000</v>
      </c>
      <c r="G15" s="126">
        <f t="shared" si="0"/>
        <v>1350000</v>
      </c>
    </row>
    <row r="16" spans="1:7" s="99" customFormat="1" ht="15" customHeight="1" x14ac:dyDescent="0.2">
      <c r="A16" s="127">
        <v>8</v>
      </c>
      <c r="B16" s="40" t="s">
        <v>88</v>
      </c>
      <c r="C16" s="41"/>
      <c r="D16" s="39" t="s">
        <v>102</v>
      </c>
      <c r="E16" s="39">
        <v>10</v>
      </c>
      <c r="F16" s="109">
        <v>14000</v>
      </c>
      <c r="G16" s="126">
        <f t="shared" si="0"/>
        <v>140000</v>
      </c>
    </row>
    <row r="17" spans="1:7" s="99" customFormat="1" ht="15" customHeight="1" x14ac:dyDescent="0.2">
      <c r="A17" s="127">
        <v>9</v>
      </c>
      <c r="B17" s="40" t="s">
        <v>141</v>
      </c>
      <c r="C17" s="41"/>
      <c r="D17" s="39" t="s">
        <v>102</v>
      </c>
      <c r="E17" s="39">
        <v>9</v>
      </c>
      <c r="F17" s="109">
        <v>13000</v>
      </c>
      <c r="G17" s="126">
        <f t="shared" si="0"/>
        <v>117000</v>
      </c>
    </row>
    <row r="18" spans="1:7" s="99" customFormat="1" ht="15" customHeight="1" x14ac:dyDescent="0.2">
      <c r="A18" s="127">
        <v>10</v>
      </c>
      <c r="B18" s="40" t="s">
        <v>89</v>
      </c>
      <c r="C18" s="41"/>
      <c r="D18" s="39" t="s">
        <v>122</v>
      </c>
      <c r="E18" s="39">
        <v>15</v>
      </c>
      <c r="F18" s="109">
        <v>50000</v>
      </c>
      <c r="G18" s="126">
        <f t="shared" si="0"/>
        <v>750000</v>
      </c>
    </row>
    <row r="19" spans="1:7" s="99" customFormat="1" ht="15" customHeight="1" x14ac:dyDescent="0.2">
      <c r="A19" s="127">
        <v>11</v>
      </c>
      <c r="B19" s="40" t="s">
        <v>142</v>
      </c>
      <c r="C19" s="41"/>
      <c r="D19" s="39" t="s">
        <v>102</v>
      </c>
      <c r="E19" s="39">
        <v>10</v>
      </c>
      <c r="F19" s="109">
        <v>14000</v>
      </c>
      <c r="G19" s="126">
        <f t="shared" si="0"/>
        <v>140000</v>
      </c>
    </row>
    <row r="20" spans="1:7" s="99" customFormat="1" ht="15" customHeight="1" x14ac:dyDescent="0.2">
      <c r="A20" s="127">
        <v>12</v>
      </c>
      <c r="B20" s="40" t="s">
        <v>118</v>
      </c>
      <c r="C20" s="41"/>
      <c r="D20" s="39" t="s">
        <v>122</v>
      </c>
      <c r="E20" s="39">
        <v>5</v>
      </c>
      <c r="F20" s="109">
        <v>80000</v>
      </c>
      <c r="G20" s="126">
        <f t="shared" si="0"/>
        <v>400000</v>
      </c>
    </row>
    <row r="21" spans="1:7" s="99" customFormat="1" ht="15" customHeight="1" x14ac:dyDescent="0.2">
      <c r="A21" s="127">
        <v>13</v>
      </c>
      <c r="B21" s="40" t="s">
        <v>143</v>
      </c>
      <c r="C21" s="41"/>
      <c r="D21" s="39" t="s">
        <v>102</v>
      </c>
      <c r="E21" s="39">
        <v>10</v>
      </c>
      <c r="F21" s="109">
        <v>52000</v>
      </c>
      <c r="G21" s="126">
        <f t="shared" si="0"/>
        <v>520000</v>
      </c>
    </row>
    <row r="22" spans="1:7" s="99" customFormat="1" ht="15" customHeight="1" x14ac:dyDescent="0.2">
      <c r="A22" s="127">
        <v>14</v>
      </c>
      <c r="B22" s="40" t="s">
        <v>90</v>
      </c>
      <c r="C22" s="41"/>
      <c r="D22" s="39" t="s">
        <v>102</v>
      </c>
      <c r="E22" s="39">
        <v>16</v>
      </c>
      <c r="F22" s="109">
        <v>41000</v>
      </c>
      <c r="G22" s="126">
        <f t="shared" si="0"/>
        <v>656000</v>
      </c>
    </row>
    <row r="23" spans="1:7" s="99" customFormat="1" ht="15" customHeight="1" x14ac:dyDescent="0.2">
      <c r="A23" s="127">
        <v>15</v>
      </c>
      <c r="B23" s="40" t="s">
        <v>120</v>
      </c>
      <c r="C23" s="41"/>
      <c r="D23" s="39" t="s">
        <v>102</v>
      </c>
      <c r="E23" s="39">
        <v>5</v>
      </c>
      <c r="F23" s="109">
        <v>85000</v>
      </c>
      <c r="G23" s="126">
        <f t="shared" si="0"/>
        <v>425000</v>
      </c>
    </row>
    <row r="24" spans="1:7" s="99" customFormat="1" ht="15" customHeight="1" x14ac:dyDescent="0.2">
      <c r="A24" s="127">
        <v>16</v>
      </c>
      <c r="B24" s="40" t="s">
        <v>129</v>
      </c>
      <c r="C24" s="41"/>
      <c r="D24" s="39" t="s">
        <v>102</v>
      </c>
      <c r="E24" s="39">
        <v>10</v>
      </c>
      <c r="F24" s="109">
        <v>7500</v>
      </c>
      <c r="G24" s="126">
        <f t="shared" si="0"/>
        <v>75000</v>
      </c>
    </row>
    <row r="25" spans="1:7" s="99" customFormat="1" ht="15" customHeight="1" x14ac:dyDescent="0.2">
      <c r="A25" s="127">
        <v>17</v>
      </c>
      <c r="B25" s="40" t="s">
        <v>91</v>
      </c>
      <c r="C25" s="41"/>
      <c r="D25" s="39" t="s">
        <v>102</v>
      </c>
      <c r="E25" s="39">
        <v>12</v>
      </c>
      <c r="F25" s="109">
        <v>7500</v>
      </c>
      <c r="G25" s="126">
        <f t="shared" si="0"/>
        <v>90000</v>
      </c>
    </row>
    <row r="26" spans="1:7" s="99" customFormat="1" ht="15" customHeight="1" x14ac:dyDescent="0.2">
      <c r="A26" s="127">
        <v>18</v>
      </c>
      <c r="B26" s="40" t="s">
        <v>92</v>
      </c>
      <c r="C26" s="41"/>
      <c r="D26" s="39" t="s">
        <v>100</v>
      </c>
      <c r="E26" s="39">
        <v>1</v>
      </c>
      <c r="F26" s="109">
        <v>73000</v>
      </c>
      <c r="G26" s="126">
        <f t="shared" si="0"/>
        <v>73000</v>
      </c>
    </row>
    <row r="27" spans="1:7" s="99" customFormat="1" ht="15" customHeight="1" x14ac:dyDescent="0.2">
      <c r="A27" s="127">
        <v>19</v>
      </c>
      <c r="B27" s="40" t="s">
        <v>93</v>
      </c>
      <c r="C27" s="41"/>
      <c r="D27" s="39" t="s">
        <v>100</v>
      </c>
      <c r="E27" s="39">
        <v>1</v>
      </c>
      <c r="F27" s="109">
        <v>32000</v>
      </c>
      <c r="G27" s="126">
        <f t="shared" si="0"/>
        <v>32000</v>
      </c>
    </row>
    <row r="28" spans="1:7" s="99" customFormat="1" ht="15" customHeight="1" x14ac:dyDescent="0.2">
      <c r="A28" s="127">
        <v>20</v>
      </c>
      <c r="B28" s="40" t="s">
        <v>95</v>
      </c>
      <c r="C28" s="41"/>
      <c r="D28" s="39" t="s">
        <v>102</v>
      </c>
      <c r="E28" s="39">
        <v>500</v>
      </c>
      <c r="F28" s="109">
        <v>3500</v>
      </c>
      <c r="G28" s="126">
        <f t="shared" si="0"/>
        <v>1750000</v>
      </c>
    </row>
    <row r="29" spans="1:7" s="99" customFormat="1" ht="15" customHeight="1" x14ac:dyDescent="0.2">
      <c r="A29" s="127">
        <v>21</v>
      </c>
      <c r="B29" s="40" t="s">
        <v>96</v>
      </c>
      <c r="C29" s="41"/>
      <c r="D29" s="39" t="s">
        <v>101</v>
      </c>
      <c r="E29" s="39">
        <v>6</v>
      </c>
      <c r="F29" s="109">
        <v>35000</v>
      </c>
      <c r="G29" s="126">
        <f t="shared" si="0"/>
        <v>210000</v>
      </c>
    </row>
    <row r="30" spans="1:7" s="99" customFormat="1" ht="15" customHeight="1" x14ac:dyDescent="0.2">
      <c r="A30" s="127">
        <v>22</v>
      </c>
      <c r="B30" s="40" t="s">
        <v>144</v>
      </c>
      <c r="C30" s="41"/>
      <c r="D30" s="39" t="s">
        <v>101</v>
      </c>
      <c r="E30" s="39">
        <v>5</v>
      </c>
      <c r="F30" s="109">
        <v>38000</v>
      </c>
      <c r="G30" s="126">
        <f t="shared" si="0"/>
        <v>190000</v>
      </c>
    </row>
    <row r="31" spans="1:7" s="99" customFormat="1" ht="15" customHeight="1" x14ac:dyDescent="0.2">
      <c r="A31" s="127">
        <v>23</v>
      </c>
      <c r="B31" s="40" t="s">
        <v>110</v>
      </c>
      <c r="C31" s="41"/>
      <c r="D31" s="39" t="s">
        <v>102</v>
      </c>
      <c r="E31" s="39">
        <v>32</v>
      </c>
      <c r="F31" s="109">
        <v>32500</v>
      </c>
      <c r="G31" s="126">
        <f t="shared" si="0"/>
        <v>1040000</v>
      </c>
    </row>
    <row r="32" spans="1:7" s="99" customFormat="1" ht="15" customHeight="1" x14ac:dyDescent="0.2">
      <c r="A32" s="127">
        <v>24</v>
      </c>
      <c r="B32" s="40" t="s">
        <v>97</v>
      </c>
      <c r="C32" s="41"/>
      <c r="D32" s="39" t="s">
        <v>102</v>
      </c>
      <c r="E32" s="39">
        <v>10</v>
      </c>
      <c r="F32" s="109">
        <v>46000</v>
      </c>
      <c r="G32" s="126">
        <f t="shared" si="0"/>
        <v>460000</v>
      </c>
    </row>
    <row r="33" spans="1:11" s="99" customFormat="1" ht="15" customHeight="1" x14ac:dyDescent="0.2">
      <c r="A33" s="127">
        <v>25</v>
      </c>
      <c r="B33" s="40" t="s">
        <v>145</v>
      </c>
      <c r="C33" s="41"/>
      <c r="D33" s="39" t="s">
        <v>151</v>
      </c>
      <c r="E33" s="39">
        <v>8</v>
      </c>
      <c r="F33" s="109">
        <v>45000</v>
      </c>
      <c r="G33" s="126">
        <f t="shared" si="0"/>
        <v>360000</v>
      </c>
    </row>
    <row r="34" spans="1:11" s="99" customFormat="1" ht="15" customHeight="1" x14ac:dyDescent="0.2">
      <c r="A34" s="127">
        <v>26</v>
      </c>
      <c r="B34" s="40" t="s">
        <v>111</v>
      </c>
      <c r="C34" s="41"/>
      <c r="D34" s="39" t="s">
        <v>101</v>
      </c>
      <c r="E34" s="39">
        <v>2</v>
      </c>
      <c r="F34" s="109">
        <v>37500</v>
      </c>
      <c r="G34" s="126">
        <f t="shared" si="0"/>
        <v>75000</v>
      </c>
    </row>
    <row r="35" spans="1:11" s="99" customFormat="1" ht="15" customHeight="1" x14ac:dyDescent="0.2">
      <c r="A35" s="127">
        <v>27</v>
      </c>
      <c r="B35" s="40" t="s">
        <v>133</v>
      </c>
      <c r="C35" s="41"/>
      <c r="D35" s="39" t="s">
        <v>104</v>
      </c>
      <c r="E35" s="39">
        <v>35</v>
      </c>
      <c r="F35" s="109">
        <v>48000</v>
      </c>
      <c r="G35" s="126">
        <f t="shared" si="0"/>
        <v>1680000</v>
      </c>
    </row>
    <row r="36" spans="1:11" s="99" customFormat="1" ht="15" customHeight="1" x14ac:dyDescent="0.2">
      <c r="A36" s="127">
        <v>28</v>
      </c>
      <c r="B36" s="40" t="s">
        <v>146</v>
      </c>
      <c r="C36" s="41"/>
      <c r="D36" s="39" t="s">
        <v>122</v>
      </c>
      <c r="E36" s="39">
        <v>6</v>
      </c>
      <c r="F36" s="109">
        <v>37500</v>
      </c>
      <c r="G36" s="126">
        <f t="shared" si="0"/>
        <v>225000</v>
      </c>
    </row>
    <row r="37" spans="1:11" s="99" customFormat="1" ht="15" customHeight="1" x14ac:dyDescent="0.2">
      <c r="A37" s="127">
        <v>29</v>
      </c>
      <c r="B37" s="40" t="s">
        <v>134</v>
      </c>
      <c r="C37" s="41"/>
      <c r="D37" s="39" t="s">
        <v>122</v>
      </c>
      <c r="E37" s="39">
        <v>7</v>
      </c>
      <c r="F37" s="109">
        <v>47500</v>
      </c>
      <c r="G37" s="126">
        <f t="shared" si="0"/>
        <v>332500</v>
      </c>
    </row>
    <row r="38" spans="1:11" s="99" customFormat="1" ht="15" customHeight="1" x14ac:dyDescent="0.2">
      <c r="A38" s="127">
        <v>30</v>
      </c>
      <c r="B38" s="40" t="s">
        <v>147</v>
      </c>
      <c r="C38" s="41"/>
      <c r="D38" s="39" t="s">
        <v>102</v>
      </c>
      <c r="E38" s="39">
        <v>13</v>
      </c>
      <c r="F38" s="109">
        <v>15000</v>
      </c>
      <c r="G38" s="126">
        <f t="shared" si="0"/>
        <v>195000</v>
      </c>
    </row>
    <row r="39" spans="1:11" s="99" customFormat="1" ht="15" customHeight="1" x14ac:dyDescent="0.2">
      <c r="A39" s="127">
        <v>31</v>
      </c>
      <c r="B39" s="40" t="s">
        <v>99</v>
      </c>
      <c r="C39" s="41"/>
      <c r="D39" s="39" t="s">
        <v>103</v>
      </c>
      <c r="E39" s="39">
        <v>2</v>
      </c>
      <c r="F39" s="109">
        <v>37500</v>
      </c>
      <c r="G39" s="126">
        <f t="shared" si="0"/>
        <v>75000</v>
      </c>
    </row>
    <row r="40" spans="1:11" s="99" customFormat="1" ht="15" customHeight="1" x14ac:dyDescent="0.2">
      <c r="A40" s="127">
        <v>32</v>
      </c>
      <c r="B40" s="40" t="s">
        <v>86</v>
      </c>
      <c r="C40" s="41"/>
      <c r="D40" s="39" t="s">
        <v>102</v>
      </c>
      <c r="E40" s="39">
        <v>2</v>
      </c>
      <c r="F40" s="109">
        <v>32000</v>
      </c>
      <c r="G40" s="126">
        <f t="shared" si="0"/>
        <v>64000</v>
      </c>
    </row>
    <row r="41" spans="1:11" s="99" customFormat="1" ht="15" customHeight="1" x14ac:dyDescent="0.2">
      <c r="A41" s="127">
        <v>33</v>
      </c>
      <c r="B41" s="40" t="s">
        <v>117</v>
      </c>
      <c r="C41" s="41"/>
      <c r="D41" s="39" t="s">
        <v>100</v>
      </c>
      <c r="E41" s="39">
        <v>2</v>
      </c>
      <c r="F41" s="109">
        <v>56000</v>
      </c>
      <c r="G41" s="126">
        <f t="shared" si="0"/>
        <v>112000</v>
      </c>
    </row>
    <row r="42" spans="1:11" s="99" customFormat="1" ht="15" customHeight="1" x14ac:dyDescent="0.2">
      <c r="A42" s="127">
        <v>34</v>
      </c>
      <c r="B42" s="163" t="s">
        <v>148</v>
      </c>
      <c r="C42" s="41"/>
      <c r="D42" s="39" t="s">
        <v>152</v>
      </c>
      <c r="E42" s="39">
        <v>82</v>
      </c>
      <c r="F42" s="109">
        <v>65000</v>
      </c>
      <c r="G42" s="126">
        <f t="shared" si="0"/>
        <v>5330000</v>
      </c>
    </row>
    <row r="43" spans="1:11" s="99" customFormat="1" ht="15" customHeight="1" x14ac:dyDescent="0.2">
      <c r="A43" s="127">
        <v>35</v>
      </c>
      <c r="B43" s="163" t="s">
        <v>149</v>
      </c>
      <c r="C43" s="41"/>
      <c r="D43" s="39" t="s">
        <v>152</v>
      </c>
      <c r="E43" s="39">
        <v>20</v>
      </c>
      <c r="F43" s="109">
        <v>73000</v>
      </c>
      <c r="G43" s="126">
        <f t="shared" si="0"/>
        <v>1460000</v>
      </c>
    </row>
    <row r="44" spans="1:11" s="99" customFormat="1" ht="15" customHeight="1" x14ac:dyDescent="0.2">
      <c r="A44" s="127">
        <v>36</v>
      </c>
      <c r="B44" s="163" t="s">
        <v>150</v>
      </c>
      <c r="C44" s="41"/>
      <c r="D44" s="39" t="s">
        <v>102</v>
      </c>
      <c r="E44" s="39">
        <v>20</v>
      </c>
      <c r="F44" s="109">
        <v>15000</v>
      </c>
      <c r="G44" s="126">
        <f t="shared" si="0"/>
        <v>300000</v>
      </c>
    </row>
    <row r="45" spans="1:11" s="99" customFormat="1" ht="6.75" customHeight="1" x14ac:dyDescent="0.2">
      <c r="A45" s="155"/>
      <c r="B45" s="143"/>
      <c r="C45" s="156"/>
      <c r="D45" s="157"/>
      <c r="E45" s="157"/>
      <c r="F45" s="158"/>
      <c r="G45" s="159"/>
    </row>
    <row r="46" spans="1:11" s="99" customFormat="1" ht="18.75" customHeight="1" x14ac:dyDescent="0.2">
      <c r="A46" s="108"/>
      <c r="B46" s="227" t="s">
        <v>27</v>
      </c>
      <c r="C46" s="228"/>
      <c r="D46" s="32"/>
      <c r="E46" s="32"/>
      <c r="F46" s="160"/>
      <c r="G46" s="161">
        <f>SUM(G9:G44)</f>
        <v>20000000</v>
      </c>
    </row>
    <row r="48" spans="1:11" ht="15" x14ac:dyDescent="0.2">
      <c r="C48" s="137"/>
      <c r="E48" s="231"/>
      <c r="F48" s="231"/>
      <c r="G48" s="231"/>
      <c r="K48" s="105"/>
    </row>
    <row r="49" spans="3:11" ht="15" x14ac:dyDescent="0.2">
      <c r="C49" s="139"/>
      <c r="E49" s="229"/>
      <c r="F49" s="229"/>
      <c r="G49" s="229"/>
      <c r="K49" s="105"/>
    </row>
    <row r="50" spans="3:11" ht="15" x14ac:dyDescent="0.2">
      <c r="C50" s="139"/>
      <c r="E50" s="229"/>
      <c r="F50" s="229"/>
      <c r="G50" s="229"/>
      <c r="K50" s="106"/>
    </row>
    <row r="51" spans="3:11" ht="15" x14ac:dyDescent="0.2">
      <c r="C51" s="139"/>
      <c r="E51" s="229"/>
      <c r="F51" s="229"/>
      <c r="G51" s="229"/>
      <c r="K51" s="105"/>
    </row>
    <row r="52" spans="3:11" ht="15" x14ac:dyDescent="0.2">
      <c r="C52" s="139"/>
      <c r="E52" s="137"/>
      <c r="F52" s="137"/>
      <c r="G52" s="137"/>
      <c r="K52" s="105"/>
    </row>
    <row r="53" spans="3:11" ht="14.25" x14ac:dyDescent="0.2">
      <c r="C53" s="139"/>
      <c r="E53" s="137"/>
      <c r="F53" s="137"/>
      <c r="G53" s="137"/>
    </row>
    <row r="54" spans="3:11" ht="15" x14ac:dyDescent="0.25">
      <c r="C54" s="140"/>
      <c r="E54" s="230"/>
      <c r="F54" s="230"/>
      <c r="G54" s="230"/>
    </row>
    <row r="55" spans="3:11" ht="15" x14ac:dyDescent="0.2">
      <c r="C55" s="138"/>
      <c r="E55" s="229"/>
      <c r="F55" s="229"/>
      <c r="G55" s="229"/>
    </row>
  </sheetData>
  <mergeCells count="14">
    <mergeCell ref="G6:G7"/>
    <mergeCell ref="B8:C8"/>
    <mergeCell ref="A6:A7"/>
    <mergeCell ref="B6:C7"/>
    <mergeCell ref="D6:D7"/>
    <mergeCell ref="E6:E7"/>
    <mergeCell ref="F6:F7"/>
    <mergeCell ref="B46:C46"/>
    <mergeCell ref="E51:G51"/>
    <mergeCell ref="E54:G54"/>
    <mergeCell ref="E55:G55"/>
    <mergeCell ref="E48:G48"/>
    <mergeCell ref="E49:G49"/>
    <mergeCell ref="E50:G50"/>
  </mergeCells>
  <pageMargins left="0.72" right="0.25" top="0.56000000000000005" bottom="0.75" header="0.3" footer="0.3"/>
  <pageSetup paperSize="5" scale="9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view="pageBreakPreview" topLeftCell="A27" zoomScaleNormal="82" zoomScaleSheetLayoutView="100" workbookViewId="0">
      <selection activeCell="B34" sqref="B34"/>
    </sheetView>
  </sheetViews>
  <sheetFormatPr defaultRowHeight="14.25" x14ac:dyDescent="0.2"/>
  <cols>
    <col min="1" max="1" width="7.5703125" style="18" customWidth="1"/>
    <col min="2" max="2" width="27.42578125" style="18" customWidth="1"/>
    <col min="3" max="3" width="13.28515625" style="18" customWidth="1"/>
    <col min="4" max="4" width="10.7109375" style="18" customWidth="1"/>
    <col min="5" max="5" width="15.140625" style="18" customWidth="1"/>
    <col min="6" max="6" width="15.42578125" style="18" customWidth="1"/>
    <col min="7" max="7" width="17.28515625" style="18" customWidth="1"/>
    <col min="8" max="8" width="13.42578125" style="18" customWidth="1"/>
    <col min="9" max="9" width="17" style="18" customWidth="1"/>
    <col min="10" max="10" width="19.7109375" style="18" customWidth="1"/>
    <col min="11" max="11" width="2.7109375" style="18" customWidth="1"/>
    <col min="12" max="13" width="9.140625" style="18"/>
    <col min="14" max="14" width="19.28515625" style="18" customWidth="1"/>
    <col min="15" max="16384" width="9.140625" style="18"/>
  </cols>
  <sheetData>
    <row r="1" spans="1:10" x14ac:dyDescent="0.2">
      <c r="A1" s="133" t="s">
        <v>20</v>
      </c>
      <c r="C1" s="18" t="s">
        <v>36</v>
      </c>
    </row>
    <row r="2" spans="1:10" x14ac:dyDescent="0.2">
      <c r="A2" s="133" t="s">
        <v>22</v>
      </c>
      <c r="C2" s="55" t="s">
        <v>139</v>
      </c>
    </row>
    <row r="4" spans="1:10" ht="19.5" customHeight="1" x14ac:dyDescent="0.2">
      <c r="A4" s="242" t="s">
        <v>23</v>
      </c>
      <c r="B4" s="245"/>
      <c r="C4" s="242" t="s">
        <v>25</v>
      </c>
      <c r="D4" s="242" t="s">
        <v>33</v>
      </c>
      <c r="E4" s="249" t="s">
        <v>37</v>
      </c>
      <c r="F4" s="249"/>
      <c r="G4" s="250"/>
      <c r="H4" s="240" t="s">
        <v>38</v>
      </c>
      <c r="I4" s="240"/>
      <c r="J4" s="241"/>
    </row>
    <row r="5" spans="1:10" x14ac:dyDescent="0.2">
      <c r="A5" s="243"/>
      <c r="B5" s="246"/>
      <c r="C5" s="243"/>
      <c r="D5" s="243"/>
      <c r="E5" s="242" t="s">
        <v>39</v>
      </c>
      <c r="F5" s="19" t="s">
        <v>40</v>
      </c>
      <c r="G5" s="20" t="s">
        <v>30</v>
      </c>
      <c r="H5" s="20" t="s">
        <v>30</v>
      </c>
      <c r="I5" s="20" t="s">
        <v>31</v>
      </c>
      <c r="J5" s="21" t="s">
        <v>30</v>
      </c>
    </row>
    <row r="6" spans="1:10" x14ac:dyDescent="0.2">
      <c r="A6" s="244"/>
      <c r="B6" s="247"/>
      <c r="C6" s="244"/>
      <c r="D6" s="244"/>
      <c r="E6" s="244"/>
      <c r="F6" s="22" t="s">
        <v>33</v>
      </c>
      <c r="G6" s="23" t="s">
        <v>40</v>
      </c>
      <c r="H6" s="23" t="s">
        <v>32</v>
      </c>
      <c r="I6" s="23" t="s">
        <v>33</v>
      </c>
      <c r="J6" s="24" t="s">
        <v>40</v>
      </c>
    </row>
    <row r="7" spans="1:10" x14ac:dyDescent="0.2">
      <c r="A7" s="84"/>
      <c r="B7" s="152"/>
      <c r="C7" s="98"/>
      <c r="D7" s="84"/>
      <c r="E7" s="84"/>
      <c r="F7" s="90"/>
      <c r="G7" s="76"/>
      <c r="H7" s="84"/>
      <c r="I7" s="91"/>
      <c r="J7" s="76"/>
    </row>
    <row r="8" spans="1:10" x14ac:dyDescent="0.2">
      <c r="A8" s="39">
        <v>1</v>
      </c>
      <c r="B8" s="148" t="s">
        <v>113</v>
      </c>
      <c r="C8" s="117" t="s">
        <v>12</v>
      </c>
      <c r="D8" s="149" t="s">
        <v>100</v>
      </c>
      <c r="E8" s="150">
        <v>5</v>
      </c>
      <c r="F8" s="109">
        <v>44000</v>
      </c>
      <c r="G8" s="147">
        <f>F8*E8</f>
        <v>220000</v>
      </c>
      <c r="H8" s="150">
        <v>5</v>
      </c>
      <c r="I8" s="151">
        <v>42000</v>
      </c>
      <c r="J8" s="147">
        <f>I8*H8</f>
        <v>210000</v>
      </c>
    </row>
    <row r="9" spans="1:10" x14ac:dyDescent="0.2">
      <c r="A9" s="39">
        <v>2</v>
      </c>
      <c r="B9" s="40" t="s">
        <v>114</v>
      </c>
      <c r="C9" s="117" t="s">
        <v>12</v>
      </c>
      <c r="D9" s="39" t="s">
        <v>100</v>
      </c>
      <c r="E9" s="39">
        <v>5</v>
      </c>
      <c r="F9" s="109">
        <v>53000</v>
      </c>
      <c r="G9" s="147">
        <f t="shared" ref="G9:G15" si="0">F9*E9</f>
        <v>265000</v>
      </c>
      <c r="H9" s="39">
        <v>5</v>
      </c>
      <c r="I9" s="109">
        <v>52000</v>
      </c>
      <c r="J9" s="147">
        <f t="shared" ref="J9:J47" si="1">I9*H9</f>
        <v>260000</v>
      </c>
    </row>
    <row r="10" spans="1:10" x14ac:dyDescent="0.2">
      <c r="A10" s="39">
        <v>3</v>
      </c>
      <c r="B10" s="40" t="s">
        <v>83</v>
      </c>
      <c r="C10" s="117" t="s">
        <v>12</v>
      </c>
      <c r="D10" s="39" t="s">
        <v>100</v>
      </c>
      <c r="E10" s="39">
        <v>2</v>
      </c>
      <c r="F10" s="109">
        <v>12000</v>
      </c>
      <c r="G10" s="147">
        <f t="shared" si="0"/>
        <v>24000</v>
      </c>
      <c r="H10" s="39">
        <v>2</v>
      </c>
      <c r="I10" s="109">
        <v>12000</v>
      </c>
      <c r="J10" s="147">
        <f t="shared" si="1"/>
        <v>24000</v>
      </c>
    </row>
    <row r="11" spans="1:10" x14ac:dyDescent="0.2">
      <c r="A11" s="39">
        <v>4</v>
      </c>
      <c r="B11" s="40" t="s">
        <v>84</v>
      </c>
      <c r="C11" s="117" t="s">
        <v>12</v>
      </c>
      <c r="D11" s="39" t="s">
        <v>100</v>
      </c>
      <c r="E11" s="39">
        <v>2</v>
      </c>
      <c r="F11" s="109">
        <v>15000</v>
      </c>
      <c r="G11" s="147">
        <f t="shared" si="0"/>
        <v>30000</v>
      </c>
      <c r="H11" s="39">
        <v>2</v>
      </c>
      <c r="I11" s="109">
        <v>15000</v>
      </c>
      <c r="J11" s="147">
        <f t="shared" si="1"/>
        <v>30000</v>
      </c>
    </row>
    <row r="12" spans="1:10" x14ac:dyDescent="0.2">
      <c r="A12" s="39">
        <v>5</v>
      </c>
      <c r="B12" s="40" t="s">
        <v>115</v>
      </c>
      <c r="C12" s="117" t="s">
        <v>12</v>
      </c>
      <c r="D12" s="39" t="s">
        <v>100</v>
      </c>
      <c r="E12" s="39">
        <v>4</v>
      </c>
      <c r="F12" s="109">
        <v>30000</v>
      </c>
      <c r="G12" s="147">
        <f t="shared" si="0"/>
        <v>120000</v>
      </c>
      <c r="H12" s="39">
        <v>4</v>
      </c>
      <c r="I12" s="109">
        <v>30000</v>
      </c>
      <c r="J12" s="147">
        <f t="shared" si="1"/>
        <v>120000</v>
      </c>
    </row>
    <row r="13" spans="1:10" x14ac:dyDescent="0.2">
      <c r="A13" s="39">
        <v>6</v>
      </c>
      <c r="B13" s="40" t="s">
        <v>85</v>
      </c>
      <c r="C13" s="117" t="s">
        <v>12</v>
      </c>
      <c r="D13" s="39" t="s">
        <v>102</v>
      </c>
      <c r="E13" s="39">
        <v>24</v>
      </c>
      <c r="F13" s="109">
        <v>16000</v>
      </c>
      <c r="G13" s="147">
        <f t="shared" si="0"/>
        <v>384000</v>
      </c>
      <c r="H13" s="39">
        <v>24</v>
      </c>
      <c r="I13" s="109">
        <v>15000</v>
      </c>
      <c r="J13" s="147">
        <f t="shared" si="1"/>
        <v>360000</v>
      </c>
    </row>
    <row r="14" spans="1:10" x14ac:dyDescent="0.2">
      <c r="A14" s="39">
        <v>7</v>
      </c>
      <c r="B14" s="40" t="s">
        <v>116</v>
      </c>
      <c r="C14" s="117" t="s">
        <v>12</v>
      </c>
      <c r="D14" s="39" t="s">
        <v>102</v>
      </c>
      <c r="E14" s="39">
        <v>3</v>
      </c>
      <c r="F14" s="109">
        <v>450000</v>
      </c>
      <c r="G14" s="147">
        <f t="shared" si="0"/>
        <v>1350000</v>
      </c>
      <c r="H14" s="39">
        <v>3</v>
      </c>
      <c r="I14" s="109">
        <v>450000</v>
      </c>
      <c r="J14" s="147">
        <f t="shared" si="1"/>
        <v>1350000</v>
      </c>
    </row>
    <row r="15" spans="1:10" x14ac:dyDescent="0.2">
      <c r="A15" s="39">
        <v>8</v>
      </c>
      <c r="B15" s="40" t="s">
        <v>86</v>
      </c>
      <c r="C15" s="117" t="s">
        <v>12</v>
      </c>
      <c r="D15" s="39" t="s">
        <v>102</v>
      </c>
      <c r="E15" s="39">
        <v>2</v>
      </c>
      <c r="F15" s="109">
        <v>29000</v>
      </c>
      <c r="G15" s="147">
        <f t="shared" si="0"/>
        <v>58000</v>
      </c>
      <c r="H15" s="39">
        <v>2</v>
      </c>
      <c r="I15" s="109">
        <v>29000</v>
      </c>
      <c r="J15" s="147">
        <f t="shared" si="1"/>
        <v>58000</v>
      </c>
    </row>
    <row r="16" spans="1:10" x14ac:dyDescent="0.2">
      <c r="A16" s="39">
        <v>9</v>
      </c>
      <c r="B16" s="40" t="s">
        <v>87</v>
      </c>
      <c r="C16" s="117" t="s">
        <v>12</v>
      </c>
      <c r="D16" s="39" t="s">
        <v>102</v>
      </c>
      <c r="E16" s="39">
        <v>3</v>
      </c>
      <c r="F16" s="109">
        <v>57000</v>
      </c>
      <c r="G16" s="147">
        <f t="shared" ref="G16:G22" si="2">F16*E16</f>
        <v>171000</v>
      </c>
      <c r="H16" s="39">
        <v>3</v>
      </c>
      <c r="I16" s="109">
        <v>55000</v>
      </c>
      <c r="J16" s="147">
        <f t="shared" si="1"/>
        <v>165000</v>
      </c>
    </row>
    <row r="17" spans="1:10" x14ac:dyDescent="0.2">
      <c r="A17" s="39">
        <v>10</v>
      </c>
      <c r="B17" s="40" t="s">
        <v>106</v>
      </c>
      <c r="C17" s="117" t="s">
        <v>12</v>
      </c>
      <c r="D17" s="39" t="s">
        <v>102</v>
      </c>
      <c r="E17" s="39">
        <v>6</v>
      </c>
      <c r="F17" s="109">
        <v>8500</v>
      </c>
      <c r="G17" s="147">
        <f t="shared" si="2"/>
        <v>51000</v>
      </c>
      <c r="H17" s="39">
        <v>6</v>
      </c>
      <c r="I17" s="109">
        <v>8000</v>
      </c>
      <c r="J17" s="147">
        <f t="shared" si="1"/>
        <v>48000</v>
      </c>
    </row>
    <row r="18" spans="1:10" x14ac:dyDescent="0.2">
      <c r="A18" s="39">
        <v>11</v>
      </c>
      <c r="B18" s="40" t="s">
        <v>88</v>
      </c>
      <c r="C18" s="117" t="s">
        <v>12</v>
      </c>
      <c r="D18" s="39" t="s">
        <v>102</v>
      </c>
      <c r="E18" s="39">
        <v>5</v>
      </c>
      <c r="F18" s="109">
        <v>14000</v>
      </c>
      <c r="G18" s="147">
        <f t="shared" si="2"/>
        <v>70000</v>
      </c>
      <c r="H18" s="39">
        <v>5</v>
      </c>
      <c r="I18" s="109">
        <v>14000</v>
      </c>
      <c r="J18" s="147">
        <f t="shared" si="1"/>
        <v>70000</v>
      </c>
    </row>
    <row r="19" spans="1:10" x14ac:dyDescent="0.2">
      <c r="A19" s="39">
        <v>12</v>
      </c>
      <c r="B19" s="40" t="s">
        <v>107</v>
      </c>
      <c r="C19" s="117" t="s">
        <v>12</v>
      </c>
      <c r="D19" s="39" t="s">
        <v>102</v>
      </c>
      <c r="E19" s="39">
        <v>8</v>
      </c>
      <c r="F19" s="109">
        <v>12500</v>
      </c>
      <c r="G19" s="147">
        <f t="shared" si="2"/>
        <v>100000</v>
      </c>
      <c r="H19" s="39">
        <v>8</v>
      </c>
      <c r="I19" s="109">
        <v>12000</v>
      </c>
      <c r="J19" s="147">
        <f t="shared" si="1"/>
        <v>96000</v>
      </c>
    </row>
    <row r="20" spans="1:10" x14ac:dyDescent="0.2">
      <c r="A20" s="39">
        <v>13</v>
      </c>
      <c r="B20" s="40" t="s">
        <v>108</v>
      </c>
      <c r="C20" s="117" t="s">
        <v>12</v>
      </c>
      <c r="D20" s="39" t="s">
        <v>74</v>
      </c>
      <c r="E20" s="39">
        <v>122</v>
      </c>
      <c r="F20" s="109">
        <v>66000</v>
      </c>
      <c r="G20" s="147">
        <f t="shared" si="2"/>
        <v>8052000</v>
      </c>
      <c r="H20" s="39">
        <v>122</v>
      </c>
      <c r="I20" s="109">
        <v>65000</v>
      </c>
      <c r="J20" s="147">
        <f t="shared" si="1"/>
        <v>7930000</v>
      </c>
    </row>
    <row r="21" spans="1:10" x14ac:dyDescent="0.2">
      <c r="A21" s="39">
        <v>14</v>
      </c>
      <c r="B21" s="40" t="s">
        <v>109</v>
      </c>
      <c r="C21" s="117" t="s">
        <v>12</v>
      </c>
      <c r="D21" s="39" t="s">
        <v>74</v>
      </c>
      <c r="E21" s="39">
        <v>30</v>
      </c>
      <c r="F21" s="109">
        <v>59000</v>
      </c>
      <c r="G21" s="147">
        <f t="shared" si="2"/>
        <v>1770000</v>
      </c>
      <c r="H21" s="39">
        <v>30</v>
      </c>
      <c r="I21" s="109">
        <v>59000</v>
      </c>
      <c r="J21" s="147">
        <f t="shared" si="1"/>
        <v>1770000</v>
      </c>
    </row>
    <row r="22" spans="1:10" x14ac:dyDescent="0.2">
      <c r="A22" s="39">
        <v>15</v>
      </c>
      <c r="B22" s="40" t="s">
        <v>117</v>
      </c>
      <c r="C22" s="117" t="s">
        <v>12</v>
      </c>
      <c r="D22" s="39" t="s">
        <v>100</v>
      </c>
      <c r="E22" s="39">
        <v>1</v>
      </c>
      <c r="F22" s="109">
        <v>52000</v>
      </c>
      <c r="G22" s="147">
        <f t="shared" si="2"/>
        <v>52000</v>
      </c>
      <c r="H22" s="39">
        <v>1</v>
      </c>
      <c r="I22" s="109">
        <v>50000</v>
      </c>
      <c r="J22" s="147">
        <f t="shared" si="1"/>
        <v>50000</v>
      </c>
    </row>
    <row r="23" spans="1:10" x14ac:dyDescent="0.2">
      <c r="A23" s="39">
        <v>16</v>
      </c>
      <c r="B23" s="40" t="s">
        <v>89</v>
      </c>
      <c r="C23" s="117" t="s">
        <v>12</v>
      </c>
      <c r="D23" s="39" t="s">
        <v>122</v>
      </c>
      <c r="E23" s="39">
        <v>26</v>
      </c>
      <c r="F23" s="109">
        <v>50000</v>
      </c>
      <c r="G23" s="147">
        <f t="shared" ref="G23:G47" si="3">F23*E23</f>
        <v>1300000</v>
      </c>
      <c r="H23" s="39">
        <v>26</v>
      </c>
      <c r="I23" s="109">
        <v>50000</v>
      </c>
      <c r="J23" s="147">
        <f t="shared" si="1"/>
        <v>1300000</v>
      </c>
    </row>
    <row r="24" spans="1:10" x14ac:dyDescent="0.2">
      <c r="A24" s="39">
        <v>17</v>
      </c>
      <c r="B24" s="40" t="s">
        <v>118</v>
      </c>
      <c r="C24" s="117" t="s">
        <v>12</v>
      </c>
      <c r="D24" s="39" t="s">
        <v>122</v>
      </c>
      <c r="E24" s="39">
        <v>5</v>
      </c>
      <c r="F24" s="109">
        <v>80000</v>
      </c>
      <c r="G24" s="147">
        <f t="shared" si="3"/>
        <v>400000</v>
      </c>
      <c r="H24" s="39">
        <v>5</v>
      </c>
      <c r="I24" s="109">
        <v>80000</v>
      </c>
      <c r="J24" s="147">
        <f t="shared" si="1"/>
        <v>400000</v>
      </c>
    </row>
    <row r="25" spans="1:10" x14ac:dyDescent="0.2">
      <c r="A25" s="39">
        <v>18</v>
      </c>
      <c r="B25" s="40" t="s">
        <v>119</v>
      </c>
      <c r="C25" s="117" t="s">
        <v>12</v>
      </c>
      <c r="D25" s="39" t="s">
        <v>102</v>
      </c>
      <c r="E25" s="39">
        <v>5</v>
      </c>
      <c r="F25" s="109">
        <v>14000</v>
      </c>
      <c r="G25" s="147">
        <f t="shared" si="3"/>
        <v>70000</v>
      </c>
      <c r="H25" s="39">
        <v>5</v>
      </c>
      <c r="I25" s="109">
        <v>14000</v>
      </c>
      <c r="J25" s="147">
        <f t="shared" si="1"/>
        <v>70000</v>
      </c>
    </row>
    <row r="26" spans="1:10" x14ac:dyDescent="0.2">
      <c r="A26" s="39">
        <v>19</v>
      </c>
      <c r="B26" s="40" t="s">
        <v>90</v>
      </c>
      <c r="C26" s="117" t="s">
        <v>12</v>
      </c>
      <c r="D26" s="39" t="s">
        <v>102</v>
      </c>
      <c r="E26" s="39">
        <v>30</v>
      </c>
      <c r="F26" s="109">
        <v>41000</v>
      </c>
      <c r="G26" s="147">
        <f t="shared" si="3"/>
        <v>1230000</v>
      </c>
      <c r="H26" s="39">
        <v>30</v>
      </c>
      <c r="I26" s="109">
        <v>40000</v>
      </c>
      <c r="J26" s="147">
        <f t="shared" si="1"/>
        <v>1200000</v>
      </c>
    </row>
    <row r="27" spans="1:10" x14ac:dyDescent="0.2">
      <c r="A27" s="39">
        <v>20</v>
      </c>
      <c r="B27" s="40" t="s">
        <v>120</v>
      </c>
      <c r="C27" s="117" t="s">
        <v>12</v>
      </c>
      <c r="D27" s="39" t="s">
        <v>102</v>
      </c>
      <c r="E27" s="39">
        <v>5</v>
      </c>
      <c r="F27" s="109">
        <v>85000</v>
      </c>
      <c r="G27" s="147">
        <f t="shared" si="3"/>
        <v>425000</v>
      </c>
      <c r="H27" s="39">
        <v>5</v>
      </c>
      <c r="I27" s="109">
        <v>85000</v>
      </c>
      <c r="J27" s="147">
        <f t="shared" si="1"/>
        <v>425000</v>
      </c>
    </row>
    <row r="28" spans="1:10" x14ac:dyDescent="0.2">
      <c r="A28" s="39">
        <v>21</v>
      </c>
      <c r="B28" s="40" t="s">
        <v>129</v>
      </c>
      <c r="C28" s="117" t="s">
        <v>12</v>
      </c>
      <c r="D28" s="39" t="s">
        <v>102</v>
      </c>
      <c r="E28" s="39">
        <v>11</v>
      </c>
      <c r="F28" s="109">
        <v>7000</v>
      </c>
      <c r="G28" s="147">
        <f t="shared" si="3"/>
        <v>77000</v>
      </c>
      <c r="H28" s="39">
        <v>11</v>
      </c>
      <c r="I28" s="109">
        <v>6500</v>
      </c>
      <c r="J28" s="147">
        <f t="shared" si="1"/>
        <v>71500</v>
      </c>
    </row>
    <row r="29" spans="1:10" x14ac:dyDescent="0.2">
      <c r="A29" s="39">
        <v>22</v>
      </c>
      <c r="B29" s="40" t="s">
        <v>91</v>
      </c>
      <c r="C29" s="117" t="s">
        <v>12</v>
      </c>
      <c r="D29" s="39" t="s">
        <v>102</v>
      </c>
      <c r="E29" s="39">
        <v>25</v>
      </c>
      <c r="F29" s="109">
        <v>7500</v>
      </c>
      <c r="G29" s="147">
        <f t="shared" si="3"/>
        <v>187500</v>
      </c>
      <c r="H29" s="39">
        <v>25</v>
      </c>
      <c r="I29" s="109">
        <v>7000</v>
      </c>
      <c r="J29" s="147">
        <f t="shared" si="1"/>
        <v>175000</v>
      </c>
    </row>
    <row r="30" spans="1:10" x14ac:dyDescent="0.2">
      <c r="A30" s="39">
        <v>23</v>
      </c>
      <c r="B30" s="40" t="s">
        <v>92</v>
      </c>
      <c r="C30" s="117" t="s">
        <v>12</v>
      </c>
      <c r="D30" s="39" t="s">
        <v>100</v>
      </c>
      <c r="E30" s="39">
        <v>1</v>
      </c>
      <c r="F30" s="109">
        <v>72000</v>
      </c>
      <c r="G30" s="147">
        <f t="shared" si="3"/>
        <v>72000</v>
      </c>
      <c r="H30" s="39">
        <v>1</v>
      </c>
      <c r="I30" s="109">
        <v>70000</v>
      </c>
      <c r="J30" s="147">
        <f t="shared" si="1"/>
        <v>70000</v>
      </c>
    </row>
    <row r="31" spans="1:10" x14ac:dyDescent="0.2">
      <c r="A31" s="39">
        <v>24</v>
      </c>
      <c r="B31" s="40" t="s">
        <v>93</v>
      </c>
      <c r="C31" s="117" t="s">
        <v>12</v>
      </c>
      <c r="D31" s="39" t="s">
        <v>100</v>
      </c>
      <c r="E31" s="39">
        <v>1</v>
      </c>
      <c r="F31" s="109">
        <v>31000</v>
      </c>
      <c r="G31" s="147">
        <f t="shared" si="3"/>
        <v>31000</v>
      </c>
      <c r="H31" s="39">
        <v>1</v>
      </c>
      <c r="I31" s="109">
        <v>30000</v>
      </c>
      <c r="J31" s="147">
        <f t="shared" si="1"/>
        <v>30000</v>
      </c>
    </row>
    <row r="32" spans="1:10" x14ac:dyDescent="0.2">
      <c r="A32" s="39">
        <v>25</v>
      </c>
      <c r="B32" s="40" t="s">
        <v>94</v>
      </c>
      <c r="C32" s="117" t="s">
        <v>12</v>
      </c>
      <c r="D32" s="39" t="s">
        <v>101</v>
      </c>
      <c r="E32" s="39">
        <v>13</v>
      </c>
      <c r="F32" s="109">
        <v>37500</v>
      </c>
      <c r="G32" s="147">
        <f t="shared" si="3"/>
        <v>487500</v>
      </c>
      <c r="H32" s="39">
        <v>13</v>
      </c>
      <c r="I32" s="109">
        <v>36000</v>
      </c>
      <c r="J32" s="147">
        <f t="shared" si="1"/>
        <v>468000</v>
      </c>
    </row>
    <row r="33" spans="1:10" x14ac:dyDescent="0.2">
      <c r="A33" s="39">
        <v>26</v>
      </c>
      <c r="B33" s="40" t="s">
        <v>95</v>
      </c>
      <c r="C33" s="117" t="s">
        <v>12</v>
      </c>
      <c r="D33" s="39" t="s">
        <v>102</v>
      </c>
      <c r="E33" s="39">
        <v>1011</v>
      </c>
      <c r="F33" s="109">
        <v>3500</v>
      </c>
      <c r="G33" s="147">
        <f t="shared" si="3"/>
        <v>3538500</v>
      </c>
      <c r="H33" s="39">
        <v>1011</v>
      </c>
      <c r="I33" s="109">
        <v>3500</v>
      </c>
      <c r="J33" s="147">
        <f t="shared" si="1"/>
        <v>3538500</v>
      </c>
    </row>
    <row r="34" spans="1:10" x14ac:dyDescent="0.2">
      <c r="A34" s="39">
        <v>27</v>
      </c>
      <c r="B34" s="40" t="s">
        <v>96</v>
      </c>
      <c r="C34" s="117" t="s">
        <v>12</v>
      </c>
      <c r="D34" s="39" t="s">
        <v>101</v>
      </c>
      <c r="E34" s="39">
        <v>5</v>
      </c>
      <c r="F34" s="109">
        <v>35000</v>
      </c>
      <c r="G34" s="147">
        <f t="shared" si="3"/>
        <v>175000</v>
      </c>
      <c r="H34" s="39">
        <v>5</v>
      </c>
      <c r="I34" s="109">
        <v>35000</v>
      </c>
      <c r="J34" s="147">
        <f t="shared" si="1"/>
        <v>175000</v>
      </c>
    </row>
    <row r="35" spans="1:10" x14ac:dyDescent="0.2">
      <c r="A35" s="39">
        <v>28</v>
      </c>
      <c r="B35" s="40" t="s">
        <v>110</v>
      </c>
      <c r="C35" s="117" t="s">
        <v>12</v>
      </c>
      <c r="D35" s="39" t="s">
        <v>102</v>
      </c>
      <c r="E35" s="39">
        <v>40</v>
      </c>
      <c r="F35" s="109">
        <v>31000</v>
      </c>
      <c r="G35" s="147">
        <f t="shared" si="3"/>
        <v>1240000</v>
      </c>
      <c r="H35" s="39">
        <v>40</v>
      </c>
      <c r="I35" s="109">
        <v>30000</v>
      </c>
      <c r="J35" s="147">
        <f t="shared" si="1"/>
        <v>1200000</v>
      </c>
    </row>
    <row r="36" spans="1:10" x14ac:dyDescent="0.2">
      <c r="A36" s="39">
        <v>29</v>
      </c>
      <c r="B36" s="40" t="s">
        <v>130</v>
      </c>
      <c r="C36" s="117" t="s">
        <v>12</v>
      </c>
      <c r="D36" s="39" t="s">
        <v>104</v>
      </c>
      <c r="E36" s="39">
        <v>120</v>
      </c>
      <c r="F36" s="109">
        <v>70000</v>
      </c>
      <c r="G36" s="147">
        <f t="shared" si="3"/>
        <v>8400000</v>
      </c>
      <c r="H36" s="39">
        <v>120</v>
      </c>
      <c r="I36" s="109">
        <v>70000</v>
      </c>
      <c r="J36" s="147">
        <f t="shared" si="1"/>
        <v>8400000</v>
      </c>
    </row>
    <row r="37" spans="1:10" x14ac:dyDescent="0.2">
      <c r="A37" s="39">
        <v>30</v>
      </c>
      <c r="B37" s="40" t="s">
        <v>131</v>
      </c>
      <c r="C37" s="117" t="s">
        <v>12</v>
      </c>
      <c r="D37" s="39" t="s">
        <v>102</v>
      </c>
      <c r="E37" s="39">
        <v>50</v>
      </c>
      <c r="F37" s="109">
        <v>250000</v>
      </c>
      <c r="G37" s="147">
        <f t="shared" si="3"/>
        <v>12500000</v>
      </c>
      <c r="H37" s="39">
        <v>50</v>
      </c>
      <c r="I37" s="109">
        <v>250000</v>
      </c>
      <c r="J37" s="147">
        <f t="shared" si="1"/>
        <v>12500000</v>
      </c>
    </row>
    <row r="38" spans="1:10" x14ac:dyDescent="0.2">
      <c r="A38" s="39">
        <v>31</v>
      </c>
      <c r="B38" s="40" t="s">
        <v>132</v>
      </c>
      <c r="C38" s="117" t="s">
        <v>12</v>
      </c>
      <c r="D38" s="39" t="s">
        <v>102</v>
      </c>
      <c r="E38" s="39">
        <v>15</v>
      </c>
      <c r="F38" s="109">
        <v>300000</v>
      </c>
      <c r="G38" s="147">
        <f t="shared" si="3"/>
        <v>4500000</v>
      </c>
      <c r="H38" s="39">
        <v>15</v>
      </c>
      <c r="I38" s="109">
        <v>300000</v>
      </c>
      <c r="J38" s="147">
        <f t="shared" si="1"/>
        <v>4500000</v>
      </c>
    </row>
    <row r="39" spans="1:10" x14ac:dyDescent="0.2">
      <c r="A39" s="39">
        <v>32</v>
      </c>
      <c r="B39" s="40" t="s">
        <v>97</v>
      </c>
      <c r="C39" s="117" t="s">
        <v>12</v>
      </c>
      <c r="D39" s="39" t="s">
        <v>102</v>
      </c>
      <c r="E39" s="39">
        <v>10</v>
      </c>
      <c r="F39" s="109">
        <v>46000</v>
      </c>
      <c r="G39" s="147">
        <f t="shared" si="3"/>
        <v>460000</v>
      </c>
      <c r="H39" s="39">
        <v>10</v>
      </c>
      <c r="I39" s="109">
        <v>45000</v>
      </c>
      <c r="J39" s="147">
        <f t="shared" si="1"/>
        <v>450000</v>
      </c>
    </row>
    <row r="40" spans="1:10" x14ac:dyDescent="0.2">
      <c r="A40" s="39">
        <v>33</v>
      </c>
      <c r="B40" s="40" t="s">
        <v>121</v>
      </c>
      <c r="C40" s="117" t="s">
        <v>12</v>
      </c>
      <c r="D40" s="39" t="s">
        <v>100</v>
      </c>
      <c r="E40" s="39">
        <v>8</v>
      </c>
      <c r="F40" s="109">
        <v>46000</v>
      </c>
      <c r="G40" s="147">
        <f t="shared" si="3"/>
        <v>368000</v>
      </c>
      <c r="H40" s="39">
        <v>8</v>
      </c>
      <c r="I40" s="109">
        <v>45000</v>
      </c>
      <c r="J40" s="147">
        <f t="shared" si="1"/>
        <v>360000</v>
      </c>
    </row>
    <row r="41" spans="1:10" x14ac:dyDescent="0.2">
      <c r="A41" s="39">
        <v>34</v>
      </c>
      <c r="B41" s="40" t="s">
        <v>111</v>
      </c>
      <c r="C41" s="117" t="s">
        <v>12</v>
      </c>
      <c r="D41" s="39" t="s">
        <v>101</v>
      </c>
      <c r="E41" s="39">
        <v>2</v>
      </c>
      <c r="F41" s="109">
        <v>36000</v>
      </c>
      <c r="G41" s="147">
        <f t="shared" si="3"/>
        <v>72000</v>
      </c>
      <c r="H41" s="39">
        <v>2</v>
      </c>
      <c r="I41" s="109">
        <v>35000</v>
      </c>
      <c r="J41" s="147">
        <f t="shared" si="1"/>
        <v>70000</v>
      </c>
    </row>
    <row r="42" spans="1:10" x14ac:dyDescent="0.2">
      <c r="A42" s="39">
        <v>35</v>
      </c>
      <c r="B42" s="40" t="s">
        <v>133</v>
      </c>
      <c r="C42" s="117" t="s">
        <v>12</v>
      </c>
      <c r="D42" s="39" t="s">
        <v>104</v>
      </c>
      <c r="E42" s="39">
        <v>100</v>
      </c>
      <c r="F42" s="109">
        <v>5000</v>
      </c>
      <c r="G42" s="147">
        <f t="shared" si="3"/>
        <v>500000</v>
      </c>
      <c r="H42" s="39">
        <v>100</v>
      </c>
      <c r="I42" s="109">
        <v>5000</v>
      </c>
      <c r="J42" s="147">
        <f t="shared" si="1"/>
        <v>500000</v>
      </c>
    </row>
    <row r="43" spans="1:10" x14ac:dyDescent="0.2">
      <c r="A43" s="39">
        <v>36</v>
      </c>
      <c r="B43" s="40" t="s">
        <v>134</v>
      </c>
      <c r="C43" s="117" t="s">
        <v>12</v>
      </c>
      <c r="D43" s="39" t="s">
        <v>122</v>
      </c>
      <c r="E43" s="39">
        <v>7</v>
      </c>
      <c r="F43" s="109">
        <v>47000</v>
      </c>
      <c r="G43" s="147">
        <f t="shared" si="3"/>
        <v>329000</v>
      </c>
      <c r="H43" s="39">
        <v>7</v>
      </c>
      <c r="I43" s="109">
        <v>45000</v>
      </c>
      <c r="J43" s="147">
        <f t="shared" si="1"/>
        <v>315000</v>
      </c>
    </row>
    <row r="44" spans="1:10" x14ac:dyDescent="0.2">
      <c r="A44" s="39">
        <v>37</v>
      </c>
      <c r="B44" s="40" t="s">
        <v>135</v>
      </c>
      <c r="C44" s="117" t="s">
        <v>12</v>
      </c>
      <c r="D44" s="39" t="s">
        <v>102</v>
      </c>
      <c r="E44" s="39">
        <v>20</v>
      </c>
      <c r="F44" s="109">
        <v>12000</v>
      </c>
      <c r="G44" s="147">
        <f t="shared" si="3"/>
        <v>240000</v>
      </c>
      <c r="H44" s="39">
        <v>20</v>
      </c>
      <c r="I44" s="109">
        <v>12000</v>
      </c>
      <c r="J44" s="147">
        <f t="shared" si="1"/>
        <v>240000</v>
      </c>
    </row>
    <row r="45" spans="1:10" x14ac:dyDescent="0.2">
      <c r="A45" s="39">
        <v>38</v>
      </c>
      <c r="B45" s="40" t="s">
        <v>98</v>
      </c>
      <c r="C45" s="117" t="s">
        <v>12</v>
      </c>
      <c r="D45" s="39" t="s">
        <v>102</v>
      </c>
      <c r="E45" s="39">
        <v>43</v>
      </c>
      <c r="F45" s="109">
        <v>15000</v>
      </c>
      <c r="G45" s="147">
        <f t="shared" si="3"/>
        <v>645000</v>
      </c>
      <c r="H45" s="39">
        <v>43</v>
      </c>
      <c r="I45" s="109">
        <v>15000</v>
      </c>
      <c r="J45" s="147">
        <f t="shared" si="1"/>
        <v>645000</v>
      </c>
    </row>
    <row r="46" spans="1:10" x14ac:dyDescent="0.2">
      <c r="A46" s="39">
        <v>39</v>
      </c>
      <c r="B46" s="40" t="s">
        <v>136</v>
      </c>
      <c r="C46" s="117" t="s">
        <v>12</v>
      </c>
      <c r="D46" s="39" t="s">
        <v>122</v>
      </c>
      <c r="E46" s="39">
        <v>6</v>
      </c>
      <c r="F46" s="109">
        <v>37000</v>
      </c>
      <c r="G46" s="147">
        <f t="shared" si="3"/>
        <v>222000</v>
      </c>
      <c r="H46" s="39">
        <v>6</v>
      </c>
      <c r="I46" s="109">
        <v>35000</v>
      </c>
      <c r="J46" s="147">
        <f t="shared" si="1"/>
        <v>210000</v>
      </c>
    </row>
    <row r="47" spans="1:10" x14ac:dyDescent="0.2">
      <c r="A47" s="39">
        <v>40</v>
      </c>
      <c r="B47" s="40" t="s">
        <v>99</v>
      </c>
      <c r="C47" s="117" t="s">
        <v>12</v>
      </c>
      <c r="D47" s="39" t="s">
        <v>103</v>
      </c>
      <c r="E47" s="39">
        <v>2</v>
      </c>
      <c r="F47" s="109">
        <v>36000</v>
      </c>
      <c r="G47" s="147">
        <f t="shared" si="3"/>
        <v>72000</v>
      </c>
      <c r="H47" s="39">
        <v>2</v>
      </c>
      <c r="I47" s="109">
        <v>35000</v>
      </c>
      <c r="J47" s="147">
        <f t="shared" si="1"/>
        <v>70000</v>
      </c>
    </row>
    <row r="48" spans="1:10" x14ac:dyDescent="0.2">
      <c r="A48" s="77"/>
      <c r="B48" s="81"/>
      <c r="C48" s="46"/>
      <c r="D48" s="78"/>
      <c r="E48" s="92"/>
      <c r="F48" s="93"/>
      <c r="G48" s="80"/>
      <c r="H48" s="92"/>
      <c r="I48" s="93"/>
      <c r="J48" s="80"/>
    </row>
    <row r="49" spans="1:11" ht="25.5" customHeight="1" x14ac:dyDescent="0.2">
      <c r="A49" s="248" t="s">
        <v>27</v>
      </c>
      <c r="B49" s="248"/>
      <c r="C49" s="248"/>
      <c r="D49" s="248"/>
      <c r="E49" s="248"/>
      <c r="F49" s="248"/>
      <c r="G49" s="95">
        <f>SUM(G8:G47)</f>
        <v>50258500</v>
      </c>
      <c r="H49" s="96"/>
      <c r="I49" s="97"/>
      <c r="J49" s="95">
        <f>SUM(J8:J47)</f>
        <v>49924000</v>
      </c>
      <c r="K49" s="18">
        <v>57847000</v>
      </c>
    </row>
    <row r="50" spans="1:11" x14ac:dyDescent="0.2">
      <c r="K50" s="59">
        <f>K49-J49</f>
        <v>7923000</v>
      </c>
    </row>
    <row r="51" spans="1:11" x14ac:dyDescent="0.2">
      <c r="B51" s="135"/>
      <c r="G51" s="231" t="s">
        <v>41</v>
      </c>
      <c r="H51" s="231"/>
      <c r="I51" s="231"/>
    </row>
    <row r="52" spans="1:11" x14ac:dyDescent="0.2">
      <c r="B52" s="135"/>
      <c r="G52" s="231" t="s">
        <v>80</v>
      </c>
      <c r="H52" s="231"/>
      <c r="I52" s="231"/>
    </row>
    <row r="53" spans="1:11" x14ac:dyDescent="0.2">
      <c r="B53" s="135"/>
      <c r="G53" s="231" t="s">
        <v>42</v>
      </c>
      <c r="H53" s="231"/>
      <c r="I53" s="231"/>
    </row>
    <row r="54" spans="1:11" x14ac:dyDescent="0.2">
      <c r="B54" s="25"/>
      <c r="G54" s="25"/>
      <c r="H54" s="25"/>
      <c r="I54" s="25"/>
    </row>
    <row r="55" spans="1:11" x14ac:dyDescent="0.2">
      <c r="B55" s="111"/>
      <c r="G55" s="111"/>
      <c r="H55" s="111"/>
      <c r="I55" s="111"/>
    </row>
    <row r="56" spans="1:11" x14ac:dyDescent="0.2">
      <c r="B56" s="135"/>
      <c r="G56" s="231"/>
      <c r="H56" s="231"/>
      <c r="I56" s="231"/>
    </row>
    <row r="57" spans="1:11" ht="15" x14ac:dyDescent="0.25">
      <c r="B57" s="136"/>
      <c r="C57" s="66"/>
      <c r="D57" s="66"/>
      <c r="H57" s="119" t="s">
        <v>75</v>
      </c>
      <c r="I57" s="119"/>
      <c r="J57" s="119"/>
    </row>
    <row r="58" spans="1:11" x14ac:dyDescent="0.2">
      <c r="B58" s="135"/>
      <c r="C58" s="67"/>
      <c r="D58" s="67"/>
      <c r="H58" s="118" t="s">
        <v>76</v>
      </c>
      <c r="I58" s="118"/>
      <c r="J58" s="118"/>
    </row>
    <row r="59" spans="1:11" x14ac:dyDescent="0.2">
      <c r="B59" s="135"/>
    </row>
  </sheetData>
  <mergeCells count="12">
    <mergeCell ref="D4:D6"/>
    <mergeCell ref="A4:A6"/>
    <mergeCell ref="B4:B6"/>
    <mergeCell ref="A49:F49"/>
    <mergeCell ref="E4:G4"/>
    <mergeCell ref="E5:E6"/>
    <mergeCell ref="C4:C6"/>
    <mergeCell ref="G51:I51"/>
    <mergeCell ref="G52:I52"/>
    <mergeCell ref="G53:I53"/>
    <mergeCell ref="G56:I56"/>
    <mergeCell ref="H4:J4"/>
  </mergeCells>
  <pageMargins left="1.0629921259842521" right="0.70866141732283472" top="0.74803149606299213" bottom="0.55118110236220474" header="0.31496062992125984" footer="0.31496062992125984"/>
  <pageSetup paperSize="5" scale="9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4"/>
  <sheetViews>
    <sheetView view="pageBreakPreview" topLeftCell="A31" zoomScaleSheetLayoutView="100" workbookViewId="0">
      <selection activeCell="D55" sqref="D55"/>
    </sheetView>
  </sheetViews>
  <sheetFormatPr defaultRowHeight="12.75" x14ac:dyDescent="0.2"/>
  <cols>
    <col min="1" max="1" width="6.42578125" style="26" customWidth="1"/>
    <col min="2" max="2" width="10.7109375" style="26" customWidth="1"/>
    <col min="3" max="3" width="12" style="26" customWidth="1"/>
    <col min="4" max="4" width="13.7109375" style="26" customWidth="1"/>
    <col min="5" max="5" width="15.5703125" style="26" customWidth="1"/>
    <col min="6" max="6" width="16.28515625" style="26" customWidth="1"/>
    <col min="7" max="7" width="16.5703125" style="26" customWidth="1"/>
    <col min="8" max="8" width="11.28515625" style="26" customWidth="1"/>
    <col min="9" max="9" width="11.5703125" style="26" customWidth="1"/>
    <col min="10" max="10" width="15.85546875" style="26" customWidth="1"/>
    <col min="11" max="11" width="15.140625" style="26" customWidth="1"/>
    <col min="12" max="12" width="9.140625" style="26"/>
    <col min="13" max="13" width="13.140625" style="26" customWidth="1"/>
    <col min="14" max="14" width="13.7109375" style="26" customWidth="1"/>
    <col min="15" max="16384" width="9.140625" style="26"/>
  </cols>
  <sheetData>
    <row r="1" spans="1:11" ht="15" x14ac:dyDescent="0.2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5" x14ac:dyDescent="0.2">
      <c r="A2" s="251" t="s">
        <v>124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7.25" customHeight="1" x14ac:dyDescent="0.2">
      <c r="A3" s="252" t="s">
        <v>123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</row>
    <row r="4" spans="1:11" ht="15" x14ac:dyDescent="0.2">
      <c r="A4" s="251" t="s">
        <v>138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</row>
    <row r="6" spans="1:11" x14ac:dyDescent="0.2">
      <c r="A6" s="15"/>
      <c r="B6" s="27"/>
      <c r="C6" s="27"/>
      <c r="D6" s="15" t="s">
        <v>2</v>
      </c>
      <c r="E6" s="15" t="s">
        <v>4</v>
      </c>
      <c r="F6" s="15" t="s">
        <v>6</v>
      </c>
      <c r="G6" s="15" t="s">
        <v>7</v>
      </c>
      <c r="H6" s="15"/>
      <c r="I6" s="15" t="s">
        <v>10</v>
      </c>
      <c r="J6" s="15" t="s">
        <v>10</v>
      </c>
      <c r="K6" s="28"/>
    </row>
    <row r="7" spans="1:11" x14ac:dyDescent="0.2">
      <c r="A7" s="29" t="s">
        <v>1</v>
      </c>
      <c r="B7" s="258" t="s">
        <v>125</v>
      </c>
      <c r="C7" s="259"/>
      <c r="D7" s="29" t="s">
        <v>3</v>
      </c>
      <c r="E7" s="29" t="s">
        <v>5</v>
      </c>
      <c r="F7" s="29" t="s">
        <v>4</v>
      </c>
      <c r="G7" s="29" t="s">
        <v>4</v>
      </c>
      <c r="H7" s="29" t="s">
        <v>8</v>
      </c>
      <c r="I7" s="29" t="s">
        <v>9</v>
      </c>
      <c r="J7" s="29" t="s">
        <v>128</v>
      </c>
      <c r="K7" s="29" t="s">
        <v>11</v>
      </c>
    </row>
    <row r="8" spans="1:11" x14ac:dyDescent="0.2">
      <c r="A8" s="16"/>
      <c r="B8" s="30"/>
      <c r="C8" s="30"/>
      <c r="D8" s="16"/>
      <c r="E8" s="16"/>
      <c r="F8" s="16"/>
      <c r="G8" s="16"/>
      <c r="H8" s="16"/>
      <c r="I8" s="16"/>
      <c r="J8" s="31"/>
      <c r="K8" s="31"/>
    </row>
    <row r="9" spans="1:11" x14ac:dyDescent="0.2">
      <c r="A9" s="32">
        <v>1</v>
      </c>
      <c r="B9" s="33"/>
      <c r="C9" s="33"/>
      <c r="D9" s="32">
        <v>3</v>
      </c>
      <c r="E9" s="32">
        <v>4</v>
      </c>
      <c r="F9" s="32">
        <v>5</v>
      </c>
      <c r="G9" s="32">
        <v>6</v>
      </c>
      <c r="H9" s="32">
        <v>7</v>
      </c>
      <c r="I9" s="32">
        <v>8</v>
      </c>
      <c r="J9" s="32">
        <v>9</v>
      </c>
      <c r="K9" s="32">
        <v>10</v>
      </c>
    </row>
    <row r="10" spans="1:11" x14ac:dyDescent="0.2">
      <c r="A10" s="34"/>
      <c r="B10" s="35"/>
      <c r="C10" s="36"/>
      <c r="D10" s="38"/>
      <c r="E10" s="38"/>
      <c r="F10" s="38"/>
      <c r="G10" s="38"/>
      <c r="H10" s="38"/>
      <c r="I10" s="38"/>
      <c r="J10" s="38"/>
      <c r="K10" s="38"/>
    </row>
    <row r="11" spans="1:11" ht="15" customHeight="1" x14ac:dyDescent="0.2">
      <c r="A11" s="39">
        <v>1</v>
      </c>
      <c r="B11" s="148" t="s">
        <v>113</v>
      </c>
      <c r="C11" s="153"/>
      <c r="D11" s="149" t="s">
        <v>12</v>
      </c>
      <c r="E11" s="151">
        <v>44000</v>
      </c>
      <c r="F11" s="151">
        <v>44000</v>
      </c>
      <c r="G11" s="151">
        <v>42000</v>
      </c>
      <c r="H11" s="149" t="s">
        <v>100</v>
      </c>
      <c r="I11" s="150">
        <v>5</v>
      </c>
      <c r="J11" s="42">
        <f>G11*I11</f>
        <v>210000</v>
      </c>
      <c r="K11" s="112"/>
    </row>
    <row r="12" spans="1:11" ht="15" customHeight="1" x14ac:dyDescent="0.2">
      <c r="A12" s="39">
        <v>2</v>
      </c>
      <c r="B12" s="40" t="s">
        <v>114</v>
      </c>
      <c r="C12" s="40"/>
      <c r="D12" s="39" t="s">
        <v>12</v>
      </c>
      <c r="E12" s="109">
        <v>53000</v>
      </c>
      <c r="F12" s="109">
        <v>53000</v>
      </c>
      <c r="G12" s="109">
        <v>52000</v>
      </c>
      <c r="H12" s="39" t="s">
        <v>100</v>
      </c>
      <c r="I12" s="39">
        <v>5</v>
      </c>
      <c r="J12" s="42">
        <f t="shared" ref="J12:J37" si="0">G12*I12</f>
        <v>260000</v>
      </c>
      <c r="K12" s="112"/>
    </row>
    <row r="13" spans="1:11" ht="15" customHeight="1" x14ac:dyDescent="0.2">
      <c r="A13" s="39">
        <v>3</v>
      </c>
      <c r="B13" s="40" t="s">
        <v>83</v>
      </c>
      <c r="C13" s="40"/>
      <c r="D13" s="39" t="s">
        <v>12</v>
      </c>
      <c r="E13" s="109">
        <v>12000</v>
      </c>
      <c r="F13" s="109">
        <v>12000</v>
      </c>
      <c r="G13" s="109">
        <v>12000</v>
      </c>
      <c r="H13" s="39" t="s">
        <v>100</v>
      </c>
      <c r="I13" s="39">
        <v>2</v>
      </c>
      <c r="J13" s="42">
        <f t="shared" si="0"/>
        <v>24000</v>
      </c>
      <c r="K13" s="112"/>
    </row>
    <row r="14" spans="1:11" ht="15" customHeight="1" x14ac:dyDescent="0.2">
      <c r="A14" s="39">
        <v>4</v>
      </c>
      <c r="B14" s="40" t="s">
        <v>84</v>
      </c>
      <c r="C14" s="40"/>
      <c r="D14" s="39" t="s">
        <v>12</v>
      </c>
      <c r="E14" s="109">
        <v>15000</v>
      </c>
      <c r="F14" s="109">
        <v>15000</v>
      </c>
      <c r="G14" s="109">
        <v>15000</v>
      </c>
      <c r="H14" s="39" t="s">
        <v>100</v>
      </c>
      <c r="I14" s="39">
        <v>2</v>
      </c>
      <c r="J14" s="42">
        <f t="shared" si="0"/>
        <v>30000</v>
      </c>
      <c r="K14" s="112"/>
    </row>
    <row r="15" spans="1:11" ht="15" customHeight="1" x14ac:dyDescent="0.2">
      <c r="A15" s="39">
        <v>5</v>
      </c>
      <c r="B15" s="40" t="s">
        <v>115</v>
      </c>
      <c r="C15" s="40"/>
      <c r="D15" s="39" t="s">
        <v>12</v>
      </c>
      <c r="E15" s="109">
        <v>30000</v>
      </c>
      <c r="F15" s="109">
        <v>30000</v>
      </c>
      <c r="G15" s="109">
        <v>30000</v>
      </c>
      <c r="H15" s="39" t="s">
        <v>100</v>
      </c>
      <c r="I15" s="39">
        <v>4</v>
      </c>
      <c r="J15" s="42">
        <f t="shared" si="0"/>
        <v>120000</v>
      </c>
      <c r="K15" s="112"/>
    </row>
    <row r="16" spans="1:11" ht="15" customHeight="1" x14ac:dyDescent="0.2">
      <c r="A16" s="39">
        <v>6</v>
      </c>
      <c r="B16" s="40" t="s">
        <v>85</v>
      </c>
      <c r="C16" s="40"/>
      <c r="D16" s="39" t="s">
        <v>12</v>
      </c>
      <c r="E16" s="109">
        <v>16000</v>
      </c>
      <c r="F16" s="109">
        <v>16000</v>
      </c>
      <c r="G16" s="109">
        <v>15000</v>
      </c>
      <c r="H16" s="39" t="s">
        <v>102</v>
      </c>
      <c r="I16" s="39">
        <v>24</v>
      </c>
      <c r="J16" s="42">
        <f t="shared" si="0"/>
        <v>360000</v>
      </c>
      <c r="K16" s="112"/>
    </row>
    <row r="17" spans="1:14" ht="15" customHeight="1" x14ac:dyDescent="0.2">
      <c r="A17" s="39">
        <v>7</v>
      </c>
      <c r="B17" s="40" t="s">
        <v>116</v>
      </c>
      <c r="C17" s="40"/>
      <c r="D17" s="39" t="s">
        <v>12</v>
      </c>
      <c r="E17" s="109">
        <v>450000</v>
      </c>
      <c r="F17" s="109">
        <v>450000</v>
      </c>
      <c r="G17" s="109">
        <v>450000</v>
      </c>
      <c r="H17" s="39" t="s">
        <v>102</v>
      </c>
      <c r="I17" s="39">
        <v>3</v>
      </c>
      <c r="J17" s="42">
        <f t="shared" si="0"/>
        <v>1350000</v>
      </c>
      <c r="K17" s="112"/>
    </row>
    <row r="18" spans="1:14" ht="15" customHeight="1" x14ac:dyDescent="0.2">
      <c r="A18" s="39">
        <v>8</v>
      </c>
      <c r="B18" s="40" t="s">
        <v>86</v>
      </c>
      <c r="C18" s="40"/>
      <c r="D18" s="39" t="s">
        <v>12</v>
      </c>
      <c r="E18" s="109">
        <v>29000</v>
      </c>
      <c r="F18" s="109">
        <v>29000</v>
      </c>
      <c r="G18" s="109">
        <v>29000</v>
      </c>
      <c r="H18" s="39" t="s">
        <v>102</v>
      </c>
      <c r="I18" s="39">
        <v>2</v>
      </c>
      <c r="J18" s="42">
        <f t="shared" si="0"/>
        <v>58000</v>
      </c>
      <c r="K18" s="112"/>
    </row>
    <row r="19" spans="1:14" ht="15" customHeight="1" x14ac:dyDescent="0.2">
      <c r="A19" s="39">
        <v>9</v>
      </c>
      <c r="B19" s="40" t="s">
        <v>87</v>
      </c>
      <c r="C19" s="40"/>
      <c r="D19" s="39" t="s">
        <v>12</v>
      </c>
      <c r="E19" s="109">
        <v>57000</v>
      </c>
      <c r="F19" s="109">
        <v>57000</v>
      </c>
      <c r="G19" s="109">
        <v>55000</v>
      </c>
      <c r="H19" s="39" t="s">
        <v>102</v>
      </c>
      <c r="I19" s="39">
        <v>3</v>
      </c>
      <c r="J19" s="42">
        <f t="shared" si="0"/>
        <v>165000</v>
      </c>
      <c r="K19" s="112"/>
    </row>
    <row r="20" spans="1:14" ht="15" customHeight="1" x14ac:dyDescent="0.2">
      <c r="A20" s="39">
        <v>10</v>
      </c>
      <c r="B20" s="40" t="s">
        <v>106</v>
      </c>
      <c r="C20" s="40"/>
      <c r="D20" s="39" t="s">
        <v>12</v>
      </c>
      <c r="E20" s="109">
        <v>8500</v>
      </c>
      <c r="F20" s="109">
        <v>8500</v>
      </c>
      <c r="G20" s="109">
        <v>8000</v>
      </c>
      <c r="H20" s="39" t="s">
        <v>102</v>
      </c>
      <c r="I20" s="39">
        <v>6</v>
      </c>
      <c r="J20" s="42">
        <f t="shared" si="0"/>
        <v>48000</v>
      </c>
      <c r="K20" s="112"/>
    </row>
    <row r="21" spans="1:14" ht="15" customHeight="1" x14ac:dyDescent="0.2">
      <c r="A21" s="39">
        <v>11</v>
      </c>
      <c r="B21" s="40" t="s">
        <v>88</v>
      </c>
      <c r="C21" s="40"/>
      <c r="D21" s="39" t="s">
        <v>12</v>
      </c>
      <c r="E21" s="109">
        <v>14000</v>
      </c>
      <c r="F21" s="109">
        <v>14000</v>
      </c>
      <c r="G21" s="109">
        <v>14000</v>
      </c>
      <c r="H21" s="39" t="s">
        <v>102</v>
      </c>
      <c r="I21" s="39">
        <v>5</v>
      </c>
      <c r="J21" s="42">
        <f t="shared" si="0"/>
        <v>70000</v>
      </c>
      <c r="K21" s="112"/>
    </row>
    <row r="22" spans="1:14" ht="15" customHeight="1" x14ac:dyDescent="0.2">
      <c r="A22" s="39">
        <v>12</v>
      </c>
      <c r="B22" s="40" t="s">
        <v>107</v>
      </c>
      <c r="C22" s="40"/>
      <c r="D22" s="39" t="s">
        <v>12</v>
      </c>
      <c r="E22" s="109">
        <v>12500</v>
      </c>
      <c r="F22" s="109">
        <v>12500</v>
      </c>
      <c r="G22" s="109">
        <v>12000</v>
      </c>
      <c r="H22" s="39" t="s">
        <v>102</v>
      </c>
      <c r="I22" s="39">
        <v>8</v>
      </c>
      <c r="J22" s="42">
        <f t="shared" si="0"/>
        <v>96000</v>
      </c>
      <c r="K22" s="112"/>
    </row>
    <row r="23" spans="1:14" ht="15" customHeight="1" x14ac:dyDescent="0.2">
      <c r="A23" s="39">
        <v>13</v>
      </c>
      <c r="B23" s="40" t="s">
        <v>108</v>
      </c>
      <c r="C23" s="40"/>
      <c r="D23" s="39" t="s">
        <v>12</v>
      </c>
      <c r="E23" s="109">
        <v>66000</v>
      </c>
      <c r="F23" s="109">
        <v>66000</v>
      </c>
      <c r="G23" s="109">
        <v>65000</v>
      </c>
      <c r="H23" s="39" t="s">
        <v>74</v>
      </c>
      <c r="I23" s="39">
        <v>122</v>
      </c>
      <c r="J23" s="42">
        <f t="shared" si="0"/>
        <v>7930000</v>
      </c>
      <c r="K23" s="112"/>
    </row>
    <row r="24" spans="1:14" ht="15" customHeight="1" x14ac:dyDescent="0.2">
      <c r="A24" s="39">
        <v>14</v>
      </c>
      <c r="B24" s="40" t="s">
        <v>109</v>
      </c>
      <c r="C24" s="40"/>
      <c r="D24" s="39" t="s">
        <v>12</v>
      </c>
      <c r="E24" s="109">
        <v>59000</v>
      </c>
      <c r="F24" s="109">
        <v>59000</v>
      </c>
      <c r="G24" s="109">
        <v>59000</v>
      </c>
      <c r="H24" s="39" t="s">
        <v>74</v>
      </c>
      <c r="I24" s="39">
        <v>30</v>
      </c>
      <c r="J24" s="42">
        <f t="shared" si="0"/>
        <v>1770000</v>
      </c>
      <c r="K24" s="44"/>
      <c r="M24" s="85"/>
      <c r="N24" s="85"/>
    </row>
    <row r="25" spans="1:14" ht="15" customHeight="1" x14ac:dyDescent="0.2">
      <c r="A25" s="39">
        <v>15</v>
      </c>
      <c r="B25" s="40" t="s">
        <v>117</v>
      </c>
      <c r="C25" s="143"/>
      <c r="D25" s="39" t="s">
        <v>12</v>
      </c>
      <c r="E25" s="109">
        <v>52000</v>
      </c>
      <c r="F25" s="109">
        <v>52000</v>
      </c>
      <c r="G25" s="109">
        <v>50000</v>
      </c>
      <c r="H25" s="39" t="s">
        <v>100</v>
      </c>
      <c r="I25" s="39">
        <v>1</v>
      </c>
      <c r="J25" s="42">
        <f t="shared" si="0"/>
        <v>50000</v>
      </c>
      <c r="K25" s="144"/>
      <c r="M25" s="85"/>
      <c r="N25" s="85"/>
    </row>
    <row r="26" spans="1:14" ht="15" customHeight="1" x14ac:dyDescent="0.2">
      <c r="A26" s="39">
        <v>16</v>
      </c>
      <c r="B26" s="40" t="s">
        <v>89</v>
      </c>
      <c r="C26" s="143"/>
      <c r="D26" s="39" t="s">
        <v>12</v>
      </c>
      <c r="E26" s="109">
        <v>50000</v>
      </c>
      <c r="F26" s="109">
        <v>50000</v>
      </c>
      <c r="G26" s="109">
        <v>50000</v>
      </c>
      <c r="H26" s="39" t="s">
        <v>122</v>
      </c>
      <c r="I26" s="39">
        <v>26</v>
      </c>
      <c r="J26" s="42">
        <f t="shared" si="0"/>
        <v>1300000</v>
      </c>
      <c r="K26" s="144"/>
      <c r="M26" s="85"/>
      <c r="N26" s="85"/>
    </row>
    <row r="27" spans="1:14" ht="15" customHeight="1" x14ac:dyDescent="0.2">
      <c r="A27" s="39">
        <v>17</v>
      </c>
      <c r="B27" s="40" t="s">
        <v>118</v>
      </c>
      <c r="C27" s="143"/>
      <c r="D27" s="39" t="s">
        <v>12</v>
      </c>
      <c r="E27" s="109">
        <v>80000</v>
      </c>
      <c r="F27" s="109">
        <v>80000</v>
      </c>
      <c r="G27" s="109">
        <v>80000</v>
      </c>
      <c r="H27" s="39" t="s">
        <v>122</v>
      </c>
      <c r="I27" s="39">
        <v>5</v>
      </c>
      <c r="J27" s="42">
        <f t="shared" si="0"/>
        <v>400000</v>
      </c>
      <c r="K27" s="144"/>
      <c r="M27" s="85"/>
      <c r="N27" s="85"/>
    </row>
    <row r="28" spans="1:14" ht="15" customHeight="1" x14ac:dyDescent="0.2">
      <c r="A28" s="39">
        <v>18</v>
      </c>
      <c r="B28" s="40" t="s">
        <v>119</v>
      </c>
      <c r="C28" s="143"/>
      <c r="D28" s="39" t="s">
        <v>12</v>
      </c>
      <c r="E28" s="109">
        <v>14000</v>
      </c>
      <c r="F28" s="109">
        <v>14000</v>
      </c>
      <c r="G28" s="109">
        <v>14000</v>
      </c>
      <c r="H28" s="39" t="s">
        <v>102</v>
      </c>
      <c r="I28" s="39">
        <v>5</v>
      </c>
      <c r="J28" s="42">
        <f t="shared" si="0"/>
        <v>70000</v>
      </c>
      <c r="K28" s="144"/>
      <c r="M28" s="85"/>
      <c r="N28" s="85"/>
    </row>
    <row r="29" spans="1:14" ht="15" customHeight="1" x14ac:dyDescent="0.2">
      <c r="A29" s="39">
        <v>19</v>
      </c>
      <c r="B29" s="40" t="s">
        <v>90</v>
      </c>
      <c r="C29" s="143"/>
      <c r="D29" s="39" t="s">
        <v>12</v>
      </c>
      <c r="E29" s="109">
        <v>41000</v>
      </c>
      <c r="F29" s="109">
        <v>41000</v>
      </c>
      <c r="G29" s="109">
        <v>40000</v>
      </c>
      <c r="H29" s="39" t="s">
        <v>102</v>
      </c>
      <c r="I29" s="39">
        <v>30</v>
      </c>
      <c r="J29" s="42">
        <f t="shared" si="0"/>
        <v>1200000</v>
      </c>
      <c r="K29" s="144"/>
      <c r="M29" s="85"/>
      <c r="N29" s="85"/>
    </row>
    <row r="30" spans="1:14" ht="15" customHeight="1" x14ac:dyDescent="0.2">
      <c r="A30" s="39">
        <v>20</v>
      </c>
      <c r="B30" s="40" t="s">
        <v>120</v>
      </c>
      <c r="C30" s="143"/>
      <c r="D30" s="39" t="s">
        <v>12</v>
      </c>
      <c r="E30" s="109">
        <v>85000</v>
      </c>
      <c r="F30" s="109">
        <v>85000</v>
      </c>
      <c r="G30" s="109">
        <v>85000</v>
      </c>
      <c r="H30" s="39" t="s">
        <v>102</v>
      </c>
      <c r="I30" s="39">
        <v>5</v>
      </c>
      <c r="J30" s="42">
        <f t="shared" si="0"/>
        <v>425000</v>
      </c>
      <c r="K30" s="144"/>
      <c r="M30" s="85"/>
      <c r="N30" s="85"/>
    </row>
    <row r="31" spans="1:14" ht="15" customHeight="1" x14ac:dyDescent="0.2">
      <c r="A31" s="39">
        <v>21</v>
      </c>
      <c r="B31" s="40" t="s">
        <v>129</v>
      </c>
      <c r="C31" s="143"/>
      <c r="D31" s="39" t="s">
        <v>12</v>
      </c>
      <c r="E31" s="109">
        <v>7000</v>
      </c>
      <c r="F31" s="109">
        <v>7000</v>
      </c>
      <c r="G31" s="109">
        <v>6500</v>
      </c>
      <c r="H31" s="39" t="s">
        <v>102</v>
      </c>
      <c r="I31" s="39">
        <v>11</v>
      </c>
      <c r="J31" s="42">
        <f t="shared" si="0"/>
        <v>71500</v>
      </c>
      <c r="K31" s="144"/>
      <c r="M31" s="85"/>
      <c r="N31" s="85"/>
    </row>
    <row r="32" spans="1:14" ht="15" customHeight="1" x14ac:dyDescent="0.2">
      <c r="A32" s="39">
        <v>22</v>
      </c>
      <c r="B32" s="40" t="s">
        <v>91</v>
      </c>
      <c r="C32" s="143"/>
      <c r="D32" s="39" t="s">
        <v>12</v>
      </c>
      <c r="E32" s="109">
        <v>7500</v>
      </c>
      <c r="F32" s="109">
        <v>7500</v>
      </c>
      <c r="G32" s="109">
        <v>7000</v>
      </c>
      <c r="H32" s="39" t="s">
        <v>102</v>
      </c>
      <c r="I32" s="39">
        <v>25</v>
      </c>
      <c r="J32" s="42">
        <f t="shared" si="0"/>
        <v>175000</v>
      </c>
      <c r="K32" s="144"/>
      <c r="M32" s="85"/>
      <c r="N32" s="85"/>
    </row>
    <row r="33" spans="1:14" ht="15" customHeight="1" x14ac:dyDescent="0.2">
      <c r="A33" s="39">
        <v>23</v>
      </c>
      <c r="B33" s="40" t="s">
        <v>92</v>
      </c>
      <c r="C33" s="143"/>
      <c r="D33" s="39" t="s">
        <v>12</v>
      </c>
      <c r="E33" s="109">
        <v>72000</v>
      </c>
      <c r="F33" s="109">
        <v>72000</v>
      </c>
      <c r="G33" s="109">
        <v>70000</v>
      </c>
      <c r="H33" s="39" t="s">
        <v>100</v>
      </c>
      <c r="I33" s="39">
        <v>1</v>
      </c>
      <c r="J33" s="42">
        <f t="shared" si="0"/>
        <v>70000</v>
      </c>
      <c r="K33" s="144"/>
      <c r="M33" s="85"/>
      <c r="N33" s="85"/>
    </row>
    <row r="34" spans="1:14" ht="15" customHeight="1" x14ac:dyDescent="0.2">
      <c r="A34" s="39">
        <v>24</v>
      </c>
      <c r="B34" s="40" t="s">
        <v>93</v>
      </c>
      <c r="C34" s="143"/>
      <c r="D34" s="39" t="s">
        <v>12</v>
      </c>
      <c r="E34" s="109">
        <v>31000</v>
      </c>
      <c r="F34" s="109">
        <v>31000</v>
      </c>
      <c r="G34" s="109">
        <v>30000</v>
      </c>
      <c r="H34" s="39" t="s">
        <v>100</v>
      </c>
      <c r="I34" s="39">
        <v>1</v>
      </c>
      <c r="J34" s="42">
        <f t="shared" si="0"/>
        <v>30000</v>
      </c>
      <c r="K34" s="144"/>
      <c r="M34" s="85"/>
      <c r="N34" s="85"/>
    </row>
    <row r="35" spans="1:14" ht="15" customHeight="1" x14ac:dyDescent="0.2">
      <c r="A35" s="39">
        <v>25</v>
      </c>
      <c r="B35" s="40" t="s">
        <v>94</v>
      </c>
      <c r="C35" s="143"/>
      <c r="D35" s="39" t="s">
        <v>12</v>
      </c>
      <c r="E35" s="109">
        <v>37500</v>
      </c>
      <c r="F35" s="109">
        <v>37500</v>
      </c>
      <c r="G35" s="109">
        <v>36000</v>
      </c>
      <c r="H35" s="39" t="s">
        <v>101</v>
      </c>
      <c r="I35" s="39">
        <v>13</v>
      </c>
      <c r="J35" s="42">
        <f t="shared" si="0"/>
        <v>468000</v>
      </c>
      <c r="K35" s="144"/>
      <c r="M35" s="85"/>
      <c r="N35" s="85"/>
    </row>
    <row r="36" spans="1:14" ht="15" customHeight="1" x14ac:dyDescent="0.2">
      <c r="A36" s="39">
        <v>26</v>
      </c>
      <c r="B36" s="40" t="s">
        <v>95</v>
      </c>
      <c r="C36" s="143"/>
      <c r="D36" s="39" t="s">
        <v>12</v>
      </c>
      <c r="E36" s="109">
        <v>3500</v>
      </c>
      <c r="F36" s="109">
        <v>3500</v>
      </c>
      <c r="G36" s="109">
        <v>3500</v>
      </c>
      <c r="H36" s="39" t="s">
        <v>102</v>
      </c>
      <c r="I36" s="39">
        <v>1011</v>
      </c>
      <c r="J36" s="42">
        <f t="shared" si="0"/>
        <v>3538500</v>
      </c>
      <c r="K36" s="144"/>
      <c r="M36" s="85"/>
      <c r="N36" s="85"/>
    </row>
    <row r="37" spans="1:14" ht="15" customHeight="1" x14ac:dyDescent="0.2">
      <c r="A37" s="39">
        <v>27</v>
      </c>
      <c r="B37" s="40" t="s">
        <v>96</v>
      </c>
      <c r="C37" s="143"/>
      <c r="D37" s="39" t="s">
        <v>12</v>
      </c>
      <c r="E37" s="109">
        <v>35000</v>
      </c>
      <c r="F37" s="109">
        <v>35000</v>
      </c>
      <c r="G37" s="109">
        <v>35000</v>
      </c>
      <c r="H37" s="39" t="s">
        <v>101</v>
      </c>
      <c r="I37" s="39">
        <v>5</v>
      </c>
      <c r="J37" s="42">
        <f t="shared" si="0"/>
        <v>175000</v>
      </c>
      <c r="K37" s="144"/>
      <c r="M37" s="85"/>
      <c r="N37" s="85"/>
    </row>
    <row r="38" spans="1:14" ht="15" customHeight="1" x14ac:dyDescent="0.2">
      <c r="A38" s="39">
        <v>28</v>
      </c>
      <c r="B38" s="40" t="s">
        <v>110</v>
      </c>
      <c r="C38" s="143"/>
      <c r="D38" s="39" t="s">
        <v>12</v>
      </c>
      <c r="E38" s="109">
        <v>31000</v>
      </c>
      <c r="F38" s="109">
        <v>31000</v>
      </c>
      <c r="G38" s="109">
        <v>30000</v>
      </c>
      <c r="H38" s="39" t="s">
        <v>102</v>
      </c>
      <c r="I38" s="39">
        <v>40</v>
      </c>
      <c r="J38" s="42">
        <f t="shared" ref="J38:J50" si="1">G38*I38</f>
        <v>1200000</v>
      </c>
      <c r="K38" s="144"/>
      <c r="M38" s="85"/>
      <c r="N38" s="85"/>
    </row>
    <row r="39" spans="1:14" ht="15" customHeight="1" x14ac:dyDescent="0.2">
      <c r="A39" s="39">
        <v>29</v>
      </c>
      <c r="B39" s="40" t="s">
        <v>130</v>
      </c>
      <c r="C39" s="143"/>
      <c r="D39" s="39" t="s">
        <v>12</v>
      </c>
      <c r="E39" s="109">
        <v>70000</v>
      </c>
      <c r="F39" s="109">
        <v>70000</v>
      </c>
      <c r="G39" s="109">
        <v>70000</v>
      </c>
      <c r="H39" s="39" t="s">
        <v>104</v>
      </c>
      <c r="I39" s="39">
        <v>120</v>
      </c>
      <c r="J39" s="42">
        <f t="shared" si="1"/>
        <v>8400000</v>
      </c>
      <c r="K39" s="144"/>
      <c r="M39" s="85"/>
      <c r="N39" s="85"/>
    </row>
    <row r="40" spans="1:14" ht="15" customHeight="1" x14ac:dyDescent="0.2">
      <c r="A40" s="39">
        <v>30</v>
      </c>
      <c r="B40" s="40" t="s">
        <v>131</v>
      </c>
      <c r="C40" s="143"/>
      <c r="D40" s="39" t="s">
        <v>12</v>
      </c>
      <c r="E40" s="109">
        <v>250000</v>
      </c>
      <c r="F40" s="109">
        <v>250000</v>
      </c>
      <c r="G40" s="109">
        <v>250000</v>
      </c>
      <c r="H40" s="39" t="s">
        <v>102</v>
      </c>
      <c r="I40" s="39">
        <v>50</v>
      </c>
      <c r="J40" s="42">
        <f t="shared" si="1"/>
        <v>12500000</v>
      </c>
      <c r="K40" s="144"/>
      <c r="M40" s="85"/>
      <c r="N40" s="85"/>
    </row>
    <row r="41" spans="1:14" ht="15" customHeight="1" x14ac:dyDescent="0.2">
      <c r="A41" s="39">
        <v>31</v>
      </c>
      <c r="B41" s="40" t="s">
        <v>132</v>
      </c>
      <c r="C41" s="143"/>
      <c r="D41" s="39" t="s">
        <v>12</v>
      </c>
      <c r="E41" s="109">
        <v>300000</v>
      </c>
      <c r="F41" s="109">
        <v>300000</v>
      </c>
      <c r="G41" s="109">
        <v>300000</v>
      </c>
      <c r="H41" s="39" t="s">
        <v>102</v>
      </c>
      <c r="I41" s="39">
        <v>15</v>
      </c>
      <c r="J41" s="42">
        <f t="shared" si="1"/>
        <v>4500000</v>
      </c>
      <c r="K41" s="144"/>
      <c r="M41" s="85"/>
      <c r="N41" s="85"/>
    </row>
    <row r="42" spans="1:14" ht="15" customHeight="1" x14ac:dyDescent="0.2">
      <c r="A42" s="39">
        <v>32</v>
      </c>
      <c r="B42" s="40" t="s">
        <v>97</v>
      </c>
      <c r="C42" s="143"/>
      <c r="D42" s="39" t="s">
        <v>12</v>
      </c>
      <c r="E42" s="109">
        <v>46000</v>
      </c>
      <c r="F42" s="109">
        <v>46000</v>
      </c>
      <c r="G42" s="109">
        <v>45000</v>
      </c>
      <c r="H42" s="39" t="s">
        <v>102</v>
      </c>
      <c r="I42" s="39">
        <v>10</v>
      </c>
      <c r="J42" s="42">
        <f t="shared" si="1"/>
        <v>450000</v>
      </c>
      <c r="K42" s="144"/>
      <c r="M42" s="85"/>
      <c r="N42" s="85"/>
    </row>
    <row r="43" spans="1:14" ht="15" customHeight="1" x14ac:dyDescent="0.2">
      <c r="A43" s="39">
        <v>33</v>
      </c>
      <c r="B43" s="40" t="s">
        <v>121</v>
      </c>
      <c r="C43" s="143"/>
      <c r="D43" s="39" t="s">
        <v>12</v>
      </c>
      <c r="E43" s="109">
        <v>46000</v>
      </c>
      <c r="F43" s="109">
        <v>46000</v>
      </c>
      <c r="G43" s="109">
        <v>45000</v>
      </c>
      <c r="H43" s="39" t="s">
        <v>100</v>
      </c>
      <c r="I43" s="39">
        <v>8</v>
      </c>
      <c r="J43" s="42">
        <f t="shared" si="1"/>
        <v>360000</v>
      </c>
      <c r="K43" s="144"/>
      <c r="M43" s="85"/>
      <c r="N43" s="85"/>
    </row>
    <row r="44" spans="1:14" ht="15" customHeight="1" x14ac:dyDescent="0.2">
      <c r="A44" s="39">
        <v>34</v>
      </c>
      <c r="B44" s="40" t="s">
        <v>111</v>
      </c>
      <c r="C44" s="143"/>
      <c r="D44" s="39" t="s">
        <v>12</v>
      </c>
      <c r="E44" s="109">
        <v>36000</v>
      </c>
      <c r="F44" s="109">
        <v>36000</v>
      </c>
      <c r="G44" s="109">
        <v>35000</v>
      </c>
      <c r="H44" s="39" t="s">
        <v>101</v>
      </c>
      <c r="I44" s="39">
        <v>2</v>
      </c>
      <c r="J44" s="42">
        <f t="shared" si="1"/>
        <v>70000</v>
      </c>
      <c r="K44" s="144"/>
      <c r="M44" s="85"/>
      <c r="N44" s="85"/>
    </row>
    <row r="45" spans="1:14" ht="15" customHeight="1" x14ac:dyDescent="0.2">
      <c r="A45" s="39">
        <v>35</v>
      </c>
      <c r="B45" s="40" t="s">
        <v>133</v>
      </c>
      <c r="C45" s="143"/>
      <c r="D45" s="39" t="s">
        <v>12</v>
      </c>
      <c r="E45" s="109">
        <v>5000</v>
      </c>
      <c r="F45" s="109">
        <v>5000</v>
      </c>
      <c r="G45" s="109">
        <v>5000</v>
      </c>
      <c r="H45" s="39" t="s">
        <v>104</v>
      </c>
      <c r="I45" s="39">
        <v>100</v>
      </c>
      <c r="J45" s="42">
        <f t="shared" si="1"/>
        <v>500000</v>
      </c>
      <c r="K45" s="144"/>
      <c r="M45" s="85"/>
      <c r="N45" s="85"/>
    </row>
    <row r="46" spans="1:14" ht="15" customHeight="1" x14ac:dyDescent="0.2">
      <c r="A46" s="39">
        <v>36</v>
      </c>
      <c r="B46" s="40" t="s">
        <v>134</v>
      </c>
      <c r="C46" s="143"/>
      <c r="D46" s="39" t="s">
        <v>12</v>
      </c>
      <c r="E46" s="109">
        <v>47000</v>
      </c>
      <c r="F46" s="109">
        <v>47000</v>
      </c>
      <c r="G46" s="109">
        <v>45000</v>
      </c>
      <c r="H46" s="39" t="s">
        <v>122</v>
      </c>
      <c r="I46" s="39">
        <v>7</v>
      </c>
      <c r="J46" s="42">
        <f t="shared" si="1"/>
        <v>315000</v>
      </c>
      <c r="K46" s="144"/>
      <c r="M46" s="85"/>
      <c r="N46" s="85"/>
    </row>
    <row r="47" spans="1:14" ht="15" customHeight="1" x14ac:dyDescent="0.2">
      <c r="A47" s="39">
        <v>37</v>
      </c>
      <c r="B47" s="40" t="s">
        <v>135</v>
      </c>
      <c r="C47" s="143"/>
      <c r="D47" s="39" t="s">
        <v>12</v>
      </c>
      <c r="E47" s="109">
        <v>12000</v>
      </c>
      <c r="F47" s="109">
        <v>12000</v>
      </c>
      <c r="G47" s="109">
        <v>12000</v>
      </c>
      <c r="H47" s="39" t="s">
        <v>102</v>
      </c>
      <c r="I47" s="39">
        <v>20</v>
      </c>
      <c r="J47" s="42">
        <f t="shared" si="1"/>
        <v>240000</v>
      </c>
      <c r="K47" s="144"/>
      <c r="M47" s="85"/>
      <c r="N47" s="85"/>
    </row>
    <row r="48" spans="1:14" ht="15" customHeight="1" x14ac:dyDescent="0.2">
      <c r="A48" s="39">
        <v>38</v>
      </c>
      <c r="B48" s="40" t="s">
        <v>98</v>
      </c>
      <c r="C48" s="143"/>
      <c r="D48" s="39" t="s">
        <v>12</v>
      </c>
      <c r="E48" s="109">
        <v>15000</v>
      </c>
      <c r="F48" s="109">
        <v>15000</v>
      </c>
      <c r="G48" s="109">
        <v>15000</v>
      </c>
      <c r="H48" s="39" t="s">
        <v>102</v>
      </c>
      <c r="I48" s="39">
        <v>43</v>
      </c>
      <c r="J48" s="42">
        <f t="shared" si="1"/>
        <v>645000</v>
      </c>
      <c r="K48" s="144"/>
      <c r="M48" s="85"/>
      <c r="N48" s="85"/>
    </row>
    <row r="49" spans="1:14" ht="15" customHeight="1" x14ac:dyDescent="0.2">
      <c r="A49" s="39">
        <v>39</v>
      </c>
      <c r="B49" s="40" t="s">
        <v>136</v>
      </c>
      <c r="C49" s="143"/>
      <c r="D49" s="39" t="s">
        <v>12</v>
      </c>
      <c r="E49" s="109">
        <v>37000</v>
      </c>
      <c r="F49" s="109">
        <v>37000</v>
      </c>
      <c r="G49" s="109">
        <v>35000</v>
      </c>
      <c r="H49" s="39" t="s">
        <v>122</v>
      </c>
      <c r="I49" s="39">
        <v>6</v>
      </c>
      <c r="J49" s="42">
        <f t="shared" ref="J49" si="2">G49*I49</f>
        <v>210000</v>
      </c>
      <c r="K49" s="144"/>
      <c r="M49" s="85"/>
      <c r="N49" s="85"/>
    </row>
    <row r="50" spans="1:14" ht="15" customHeight="1" x14ac:dyDescent="0.2">
      <c r="A50" s="39">
        <v>40</v>
      </c>
      <c r="B50" s="40" t="s">
        <v>99</v>
      </c>
      <c r="C50" s="143"/>
      <c r="D50" s="39" t="s">
        <v>12</v>
      </c>
      <c r="E50" s="109">
        <v>36000</v>
      </c>
      <c r="F50" s="109">
        <v>36000</v>
      </c>
      <c r="G50" s="109">
        <v>35000</v>
      </c>
      <c r="H50" s="39" t="s">
        <v>103</v>
      </c>
      <c r="I50" s="39">
        <v>2</v>
      </c>
      <c r="J50" s="42">
        <f t="shared" si="1"/>
        <v>70000</v>
      </c>
      <c r="K50" s="144"/>
      <c r="M50" s="85"/>
      <c r="N50" s="85"/>
    </row>
    <row r="51" spans="1:14" x14ac:dyDescent="0.2">
      <c r="A51" s="46"/>
      <c r="B51" s="72"/>
      <c r="C51" s="82"/>
      <c r="D51" s="46"/>
      <c r="E51" s="79"/>
      <c r="F51" s="79"/>
      <c r="G51" s="79"/>
      <c r="H51" s="78"/>
      <c r="I51" s="78"/>
      <c r="J51" s="42"/>
      <c r="K51" s="83"/>
      <c r="M51" s="85"/>
      <c r="N51" s="85"/>
    </row>
    <row r="52" spans="1:14" ht="21.95" customHeight="1" x14ac:dyDescent="0.2">
      <c r="A52" s="253" t="s">
        <v>15</v>
      </c>
      <c r="B52" s="254"/>
      <c r="C52" s="254"/>
      <c r="D52" s="73"/>
      <c r="E52" s="73"/>
      <c r="F52" s="73"/>
      <c r="G52" s="73">
        <f>SUM(M24:M51)</f>
        <v>0</v>
      </c>
      <c r="H52" s="73"/>
      <c r="I52" s="74"/>
      <c r="J52" s="94">
        <f>SUM(J11:J50)</f>
        <v>49924000</v>
      </c>
      <c r="K52" s="75"/>
    </row>
    <row r="53" spans="1:14" ht="18.75" customHeight="1" x14ac:dyDescent="0.2">
      <c r="A53" s="255" t="s">
        <v>137</v>
      </c>
      <c r="B53" s="256"/>
      <c r="C53" s="256"/>
      <c r="D53" s="256"/>
      <c r="E53" s="256"/>
      <c r="F53" s="256"/>
      <c r="G53" s="256"/>
      <c r="H53" s="256"/>
      <c r="I53" s="256"/>
      <c r="J53" s="256"/>
      <c r="K53" s="257"/>
    </row>
    <row r="55" spans="1:14" x14ac:dyDescent="0.2">
      <c r="A55" s="47" t="s">
        <v>16</v>
      </c>
    </row>
    <row r="58" spans="1:14" x14ac:dyDescent="0.2">
      <c r="H58" s="260" t="s">
        <v>17</v>
      </c>
      <c r="I58" s="260"/>
      <c r="J58" s="260"/>
      <c r="K58" s="48"/>
    </row>
    <row r="59" spans="1:14" x14ac:dyDescent="0.2">
      <c r="A59" s="48"/>
      <c r="B59" s="48"/>
      <c r="C59" s="48"/>
      <c r="D59" s="48"/>
    </row>
    <row r="60" spans="1:14" x14ac:dyDescent="0.2">
      <c r="A60" s="48"/>
      <c r="B60" s="48"/>
      <c r="C60" s="48"/>
      <c r="D60" s="48"/>
      <c r="H60" s="48"/>
      <c r="I60" s="48"/>
      <c r="J60" s="48"/>
      <c r="K60" s="48"/>
    </row>
    <row r="61" spans="1:14" x14ac:dyDescent="0.2">
      <c r="A61" s="48"/>
      <c r="B61" s="48"/>
      <c r="C61" s="48"/>
      <c r="D61" s="48"/>
      <c r="H61" s="48"/>
      <c r="I61" s="48"/>
      <c r="J61" s="48"/>
      <c r="K61" s="48"/>
    </row>
    <row r="62" spans="1:14" x14ac:dyDescent="0.2">
      <c r="A62" s="49"/>
      <c r="B62" s="49"/>
      <c r="C62" s="48"/>
      <c r="D62" s="48"/>
      <c r="H62" s="261" t="s">
        <v>81</v>
      </c>
      <c r="I62" s="261"/>
      <c r="J62" s="261"/>
      <c r="K62" s="48"/>
    </row>
    <row r="63" spans="1:14" x14ac:dyDescent="0.2">
      <c r="A63" s="48"/>
      <c r="B63" s="48"/>
      <c r="C63" s="48"/>
      <c r="D63" s="48"/>
      <c r="H63" s="260" t="s">
        <v>51</v>
      </c>
      <c r="I63" s="260"/>
      <c r="J63" s="260"/>
      <c r="K63" s="48"/>
    </row>
    <row r="64" spans="1:14" x14ac:dyDescent="0.2">
      <c r="A64" s="48"/>
      <c r="B64" s="48"/>
      <c r="C64" s="48"/>
      <c r="D64" s="48"/>
    </row>
    <row r="77" spans="4:11" ht="15" x14ac:dyDescent="0.2">
      <c r="D77" s="262" t="s">
        <v>18</v>
      </c>
      <c r="E77" s="262"/>
      <c r="F77" s="262"/>
      <c r="G77" s="262"/>
      <c r="H77" s="8"/>
      <c r="I77" s="8"/>
      <c r="J77" s="8"/>
      <c r="K77" s="1"/>
    </row>
    <row r="78" spans="4:11" ht="15" x14ac:dyDescent="0.2">
      <c r="D78" s="8"/>
      <c r="E78" s="8"/>
      <c r="F78" s="40" t="s">
        <v>43</v>
      </c>
      <c r="H78" s="43" t="s">
        <v>54</v>
      </c>
      <c r="I78" s="14">
        <v>2480000</v>
      </c>
      <c r="J78" s="14">
        <f>I78*H78</f>
        <v>49600000</v>
      </c>
      <c r="K78" s="1"/>
    </row>
    <row r="79" spans="4:11" ht="15" x14ac:dyDescent="0.2">
      <c r="D79" s="7"/>
      <c r="E79" s="7"/>
      <c r="F79" s="40" t="s">
        <v>14</v>
      </c>
      <c r="H79" s="43" t="s">
        <v>47</v>
      </c>
      <c r="I79" s="14">
        <v>79400</v>
      </c>
      <c r="J79" s="14">
        <f t="shared" ref="J79:J81" si="3">I79*H79</f>
        <v>6352000</v>
      </c>
      <c r="K79" s="2"/>
    </row>
    <row r="80" spans="4:11" ht="15" x14ac:dyDescent="0.2">
      <c r="D80" s="8"/>
      <c r="E80" s="8"/>
      <c r="F80" s="40" t="s">
        <v>13</v>
      </c>
      <c r="H80" s="43" t="s">
        <v>48</v>
      </c>
      <c r="I80" s="14">
        <v>71300</v>
      </c>
      <c r="J80" s="14">
        <f t="shared" si="3"/>
        <v>4491900</v>
      </c>
      <c r="K80" s="1"/>
    </row>
    <row r="81" spans="1:11" ht="15" x14ac:dyDescent="0.2">
      <c r="D81" s="8"/>
      <c r="E81" s="8"/>
      <c r="F81" s="40" t="s">
        <v>45</v>
      </c>
      <c r="H81" s="53" t="s">
        <v>49</v>
      </c>
      <c r="I81" s="14">
        <v>61500</v>
      </c>
      <c r="J81" s="14">
        <f t="shared" si="3"/>
        <v>11254500</v>
      </c>
      <c r="K81" s="1"/>
    </row>
    <row r="82" spans="1:11" ht="15" x14ac:dyDescent="0.2">
      <c r="D82" s="8"/>
      <c r="E82" s="8"/>
      <c r="F82" s="7"/>
      <c r="G82" s="56"/>
      <c r="H82" s="58"/>
      <c r="I82" s="14"/>
      <c r="J82" s="65">
        <f>SUM(J78:J81)</f>
        <v>71698400</v>
      </c>
      <c r="K82" s="1"/>
    </row>
    <row r="83" spans="1:11" ht="15" x14ac:dyDescent="0.2">
      <c r="D83" s="8"/>
      <c r="E83" s="8"/>
      <c r="F83" s="7"/>
      <c r="G83" s="7"/>
      <c r="H83" s="58"/>
      <c r="I83" s="14"/>
      <c r="J83" s="14"/>
      <c r="K83" s="1"/>
    </row>
    <row r="84" spans="1:11" x14ac:dyDescent="0.2">
      <c r="D84" s="7"/>
      <c r="E84" s="7"/>
      <c r="F84" s="262"/>
      <c r="G84" s="262"/>
      <c r="H84" s="54"/>
      <c r="I84" s="14"/>
      <c r="J84" s="9"/>
      <c r="K84" s="7"/>
    </row>
    <row r="85" spans="1:11" ht="16.5" customHeight="1" x14ac:dyDescent="0.2">
      <c r="A85" s="7"/>
      <c r="B85" s="7"/>
      <c r="C85" s="7"/>
      <c r="D85" s="7"/>
      <c r="E85" s="7"/>
      <c r="F85" s="7"/>
      <c r="G85" s="7"/>
      <c r="H85" s="7"/>
      <c r="I85" s="13"/>
      <c r="J85" s="7"/>
      <c r="K85" s="7"/>
    </row>
    <row r="86" spans="1:11" x14ac:dyDescent="0.2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</row>
    <row r="87" spans="1:11" x14ac:dyDescent="0.2">
      <c r="A87" s="8"/>
      <c r="B87" s="8"/>
      <c r="C87" s="8"/>
      <c r="D87" s="17" t="s">
        <v>19</v>
      </c>
      <c r="E87" s="8"/>
      <c r="F87" s="8"/>
      <c r="G87" s="8"/>
      <c r="H87" s="8"/>
      <c r="I87" s="8"/>
      <c r="J87" s="8"/>
      <c r="K87" s="8"/>
    </row>
    <row r="88" spans="1:11" x14ac:dyDescent="0.2">
      <c r="A88" s="8"/>
      <c r="B88" s="8"/>
      <c r="C88" s="8"/>
      <c r="D88" s="8"/>
      <c r="E88" s="8"/>
      <c r="F88" s="40" t="s">
        <v>43</v>
      </c>
      <c r="G88" s="57"/>
      <c r="H88" s="43" t="s">
        <v>46</v>
      </c>
      <c r="I88" s="14">
        <v>85300</v>
      </c>
      <c r="J88" s="14">
        <f>I88*H88</f>
        <v>33011100</v>
      </c>
      <c r="K88" s="8"/>
    </row>
    <row r="89" spans="1:11" x14ac:dyDescent="0.2">
      <c r="A89" s="8"/>
      <c r="B89" s="8"/>
      <c r="C89" s="8"/>
      <c r="D89" s="8"/>
      <c r="E89" s="8"/>
      <c r="F89" s="40" t="s">
        <v>14</v>
      </c>
      <c r="G89" s="57"/>
      <c r="H89" s="43" t="s">
        <v>47</v>
      </c>
      <c r="I89" s="14">
        <v>79200</v>
      </c>
      <c r="J89" s="14">
        <f t="shared" ref="J89:J91" si="4">I89*H89</f>
        <v>6336000</v>
      </c>
      <c r="K89" s="8"/>
    </row>
    <row r="90" spans="1:11" x14ac:dyDescent="0.2">
      <c r="A90" s="8"/>
      <c r="B90" s="7"/>
      <c r="C90" s="7"/>
      <c r="D90" s="7"/>
      <c r="E90" s="7"/>
      <c r="F90" s="40" t="s">
        <v>13</v>
      </c>
      <c r="G90" s="57"/>
      <c r="H90" s="43" t="s">
        <v>48</v>
      </c>
      <c r="I90" s="14">
        <v>71200</v>
      </c>
      <c r="J90" s="14">
        <f t="shared" si="4"/>
        <v>4485600</v>
      </c>
      <c r="K90" s="7"/>
    </row>
    <row r="91" spans="1:11" x14ac:dyDescent="0.2">
      <c r="A91" s="8"/>
      <c r="B91" s="7"/>
      <c r="C91" s="7"/>
      <c r="D91" s="7"/>
      <c r="E91" s="7"/>
      <c r="F91" s="40" t="s">
        <v>45</v>
      </c>
      <c r="G91" s="62"/>
      <c r="H91" s="53" t="s">
        <v>49</v>
      </c>
      <c r="I91" s="14">
        <v>62000</v>
      </c>
      <c r="J91" s="14">
        <f t="shared" si="4"/>
        <v>11346000</v>
      </c>
      <c r="K91" s="7"/>
    </row>
    <row r="92" spans="1:11" x14ac:dyDescent="0.2">
      <c r="A92" s="8"/>
      <c r="B92" s="7"/>
      <c r="C92" s="7"/>
      <c r="D92" s="7"/>
      <c r="E92" s="7"/>
      <c r="F92" s="262"/>
      <c r="G92" s="262"/>
      <c r="H92" s="54"/>
      <c r="I92" s="14"/>
      <c r="J92" s="13">
        <f>SUM(J88:J91)</f>
        <v>55178700</v>
      </c>
      <c r="K92" s="7"/>
    </row>
    <row r="93" spans="1:11" x14ac:dyDescent="0.2">
      <c r="A93" s="8"/>
      <c r="B93" s="7"/>
      <c r="C93" s="7"/>
      <c r="D93" s="7"/>
      <c r="E93" s="7"/>
      <c r="F93" s="7"/>
      <c r="G93" s="7"/>
      <c r="H93" s="7"/>
      <c r="I93" s="13"/>
      <c r="J93" s="9"/>
      <c r="K93" s="7"/>
    </row>
    <row r="94" spans="1:11" x14ac:dyDescent="0.2">
      <c r="A94" s="8"/>
      <c r="B94" s="7"/>
      <c r="C94" s="7"/>
      <c r="D94" s="7"/>
      <c r="E94" s="7"/>
      <c r="F94" s="7"/>
      <c r="G94" s="7"/>
      <c r="H94" s="7"/>
      <c r="I94" s="7"/>
      <c r="J94" s="9"/>
      <c r="K94" s="7"/>
    </row>
    <row r="95" spans="1:11" x14ac:dyDescent="0.2">
      <c r="A95" s="8"/>
      <c r="B95" s="7"/>
      <c r="C95" s="7"/>
      <c r="D95" s="10" t="s">
        <v>44</v>
      </c>
      <c r="E95" s="10"/>
      <c r="F95" s="10"/>
      <c r="G95" s="10"/>
      <c r="H95" s="11"/>
      <c r="I95" s="10"/>
      <c r="J95" s="9"/>
      <c r="K95" s="7"/>
    </row>
    <row r="96" spans="1:11" x14ac:dyDescent="0.2">
      <c r="A96" s="8"/>
      <c r="B96" s="7"/>
      <c r="C96" s="7"/>
      <c r="D96" s="10"/>
      <c r="E96" s="10"/>
      <c r="F96" s="40" t="s">
        <v>43</v>
      </c>
      <c r="G96" s="57"/>
      <c r="H96" s="43" t="s">
        <v>46</v>
      </c>
      <c r="I96" s="42">
        <v>86250</v>
      </c>
      <c r="J96" s="9">
        <f>I96*H96</f>
        <v>33378750</v>
      </c>
      <c r="K96" s="7"/>
    </row>
    <row r="97" spans="1:11" x14ac:dyDescent="0.2">
      <c r="A97" s="8"/>
      <c r="B97" s="7"/>
      <c r="C97" s="7"/>
      <c r="D97" s="10"/>
      <c r="E97" s="10"/>
      <c r="F97" s="40" t="s">
        <v>14</v>
      </c>
      <c r="G97" s="57"/>
      <c r="H97" s="43" t="s">
        <v>47</v>
      </c>
      <c r="I97" s="42">
        <v>80000</v>
      </c>
      <c r="J97" s="9">
        <f t="shared" ref="J97:J99" si="5">I97*H97</f>
        <v>6400000</v>
      </c>
      <c r="K97" s="7"/>
    </row>
    <row r="98" spans="1:11" x14ac:dyDescent="0.2">
      <c r="A98" s="8"/>
      <c r="B98" s="7"/>
      <c r="C98" s="7"/>
      <c r="D98" s="12"/>
      <c r="E98" s="10"/>
      <c r="F98" s="40" t="s">
        <v>13</v>
      </c>
      <c r="G98" s="57"/>
      <c r="H98" s="43" t="s">
        <v>48</v>
      </c>
      <c r="I98" s="45">
        <v>72000</v>
      </c>
      <c r="J98" s="9">
        <f t="shared" si="5"/>
        <v>4536000</v>
      </c>
      <c r="K98" s="7"/>
    </row>
    <row r="99" spans="1:11" x14ac:dyDescent="0.2">
      <c r="A99" s="8"/>
      <c r="B99" s="7"/>
      <c r="C99" s="7"/>
      <c r="D99" s="12"/>
      <c r="E99" s="10"/>
      <c r="F99" s="40" t="s">
        <v>45</v>
      </c>
      <c r="G99" s="56"/>
      <c r="H99" s="53" t="s">
        <v>49</v>
      </c>
      <c r="I99" s="45">
        <v>62000</v>
      </c>
      <c r="J99" s="9">
        <f t="shared" si="5"/>
        <v>11346000</v>
      </c>
      <c r="K99" s="7"/>
    </row>
    <row r="100" spans="1:11" x14ac:dyDescent="0.2">
      <c r="A100" s="8"/>
      <c r="B100" s="7"/>
      <c r="C100" s="7"/>
      <c r="D100" s="10"/>
      <c r="E100" s="10"/>
      <c r="F100" s="10"/>
      <c r="G100" s="10"/>
      <c r="H100" s="54"/>
      <c r="I100" s="10"/>
      <c r="J100" s="13">
        <f>SUM(J96:J99)</f>
        <v>55660750</v>
      </c>
      <c r="K100" s="7"/>
    </row>
    <row r="101" spans="1:11" ht="17.25" customHeight="1" x14ac:dyDescent="0.2">
      <c r="A101" s="3"/>
      <c r="B101" s="3"/>
      <c r="C101" s="3"/>
      <c r="D101" s="10"/>
      <c r="E101" s="10"/>
      <c r="F101" s="10"/>
      <c r="G101" s="10"/>
      <c r="H101" s="10"/>
      <c r="I101" s="10"/>
      <c r="J101" s="7"/>
      <c r="K101" s="7"/>
    </row>
    <row r="102" spans="1:11" ht="1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x14ac:dyDescent="0.2">
      <c r="A103" s="5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  <row r="105" spans="1:11" x14ac:dyDescent="0.2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</row>
    <row r="106" spans="1:11" x14ac:dyDescent="0.2">
      <c r="A106" s="7"/>
      <c r="B106" s="7"/>
      <c r="C106" s="7"/>
      <c r="D106" s="7"/>
      <c r="E106" s="7"/>
      <c r="F106" s="7"/>
      <c r="G106" s="7"/>
      <c r="H106" s="8"/>
      <c r="I106" s="8"/>
      <c r="J106" s="8"/>
      <c r="K106" s="8"/>
    </row>
    <row r="107" spans="1:11" x14ac:dyDescent="0.2">
      <c r="A107" s="8"/>
      <c r="B107" s="8"/>
      <c r="C107" s="8"/>
      <c r="D107" s="8"/>
      <c r="E107" s="7"/>
      <c r="F107" s="7"/>
      <c r="G107" s="7"/>
      <c r="H107" s="7"/>
      <c r="I107" s="7"/>
      <c r="J107" s="7"/>
      <c r="K107" s="7"/>
    </row>
    <row r="108" spans="1:11" x14ac:dyDescent="0.2">
      <c r="A108" s="8"/>
      <c r="B108" s="8"/>
      <c r="C108" s="8"/>
      <c r="D108" s="8"/>
      <c r="E108" s="7"/>
      <c r="F108" s="7"/>
      <c r="G108" s="7"/>
      <c r="H108" s="8"/>
      <c r="I108" s="8"/>
      <c r="J108" s="8"/>
      <c r="K108" s="8"/>
    </row>
    <row r="109" spans="1:11" x14ac:dyDescent="0.2">
      <c r="A109" s="8"/>
      <c r="B109" s="8"/>
      <c r="C109" s="8"/>
      <c r="D109" s="8"/>
      <c r="E109" s="7"/>
      <c r="F109" s="7"/>
      <c r="G109" s="7"/>
      <c r="H109" s="8"/>
      <c r="I109" s="8"/>
      <c r="J109" s="8"/>
      <c r="K109" s="8"/>
    </row>
    <row r="110" spans="1:11" x14ac:dyDescent="0.2">
      <c r="A110" s="8"/>
      <c r="B110" s="8"/>
      <c r="C110" s="8"/>
      <c r="D110" s="8"/>
      <c r="E110" s="7"/>
      <c r="F110" s="7"/>
      <c r="G110" s="7"/>
      <c r="H110" s="8"/>
      <c r="I110" s="8"/>
      <c r="J110" s="8"/>
      <c r="K110" s="8"/>
    </row>
    <row r="111" spans="1:11" x14ac:dyDescent="0.2">
      <c r="A111" s="8"/>
      <c r="B111" s="8"/>
      <c r="C111" s="8"/>
      <c r="D111" s="8"/>
      <c r="E111" s="7"/>
      <c r="F111" s="7"/>
      <c r="G111" s="7"/>
      <c r="H111" s="8"/>
      <c r="I111" s="8"/>
      <c r="J111" s="8"/>
      <c r="K111" s="8"/>
    </row>
    <row r="112" spans="1:11" x14ac:dyDescent="0.2">
      <c r="A112" s="6"/>
      <c r="B112" s="8"/>
      <c r="C112" s="8"/>
      <c r="D112" s="8"/>
      <c r="E112" s="7"/>
      <c r="F112" s="7"/>
      <c r="G112" s="7"/>
      <c r="H112" s="8"/>
      <c r="I112" s="8"/>
      <c r="J112" s="8"/>
      <c r="K112" s="8"/>
    </row>
    <row r="113" spans="1:11" x14ac:dyDescent="0.2">
      <c r="A113" s="8"/>
      <c r="B113" s="8"/>
      <c r="C113" s="8"/>
      <c r="D113" s="8"/>
      <c r="E113" s="7"/>
      <c r="F113" s="7"/>
      <c r="G113" s="7"/>
      <c r="H113" s="8"/>
      <c r="I113" s="8"/>
      <c r="J113" s="8"/>
      <c r="K113" s="8"/>
    </row>
    <row r="114" spans="1:11" x14ac:dyDescent="0.2">
      <c r="A114" s="8"/>
      <c r="B114" s="8"/>
      <c r="C114" s="8"/>
      <c r="D114" s="8"/>
      <c r="E114" s="7"/>
      <c r="F114" s="7"/>
      <c r="G114" s="7"/>
      <c r="H114" s="7"/>
      <c r="I114" s="7"/>
      <c r="J114" s="7"/>
      <c r="K114" s="7"/>
    </row>
    <row r="115" spans="1:11" x14ac:dyDescent="0.2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</row>
    <row r="116" spans="1:1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</row>
    <row r="117" spans="1:11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1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</row>
    <row r="124" spans="1:11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</row>
    <row r="125" spans="1:11" x14ac:dyDescent="0.2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</row>
    <row r="126" spans="1:11" x14ac:dyDescent="0.2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</row>
    <row r="127" spans="1:11" x14ac:dyDescent="0.2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</row>
    <row r="128" spans="1:11" x14ac:dyDescent="0.2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</row>
    <row r="129" spans="1:11" x14ac:dyDescent="0.2">
      <c r="A129" s="8"/>
      <c r="B129" s="7"/>
      <c r="C129" s="7"/>
      <c r="D129" s="7"/>
      <c r="E129" s="7"/>
      <c r="F129" s="7"/>
      <c r="G129" s="7"/>
      <c r="H129" s="7"/>
      <c r="I129" s="7"/>
      <c r="J129" s="7"/>
      <c r="K129" s="7"/>
    </row>
    <row r="130" spans="1:11" x14ac:dyDescent="0.2">
      <c r="A130" s="8"/>
      <c r="B130" s="7"/>
      <c r="C130" s="7"/>
      <c r="D130" s="7"/>
      <c r="E130" s="7"/>
      <c r="F130" s="7"/>
      <c r="G130" s="7"/>
      <c r="H130" s="7"/>
      <c r="I130" s="7"/>
      <c r="J130" s="7"/>
      <c r="K130" s="7"/>
    </row>
    <row r="131" spans="1:11" x14ac:dyDescent="0.2">
      <c r="A131" s="8"/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x14ac:dyDescent="0.2">
      <c r="A132" s="8"/>
      <c r="B132" s="7"/>
      <c r="C132" s="7"/>
      <c r="D132" s="7"/>
      <c r="E132" s="7"/>
      <c r="F132" s="7"/>
      <c r="G132" s="7"/>
      <c r="H132" s="7"/>
      <c r="I132" s="7"/>
      <c r="J132" s="7"/>
      <c r="K132" s="7"/>
    </row>
    <row r="133" spans="1:11" x14ac:dyDescent="0.2">
      <c r="A133" s="8"/>
      <c r="B133" s="7"/>
      <c r="C133" s="7"/>
      <c r="D133" s="7"/>
      <c r="E133" s="7"/>
      <c r="F133" s="7"/>
      <c r="G133" s="7"/>
      <c r="H133" s="7"/>
      <c r="I133" s="7"/>
      <c r="J133" s="7"/>
      <c r="K133" s="7"/>
    </row>
    <row r="134" spans="1:11" x14ac:dyDescent="0.2">
      <c r="A134" s="8"/>
      <c r="B134" s="7"/>
      <c r="C134" s="7"/>
      <c r="D134" s="10"/>
      <c r="E134" s="10"/>
      <c r="F134" s="10"/>
      <c r="G134" s="10"/>
      <c r="H134" s="50"/>
      <c r="I134" s="10"/>
      <c r="J134" s="7"/>
      <c r="K134" s="7"/>
    </row>
    <row r="135" spans="1:11" x14ac:dyDescent="0.2">
      <c r="A135" s="8"/>
      <c r="B135" s="7"/>
      <c r="C135" s="7"/>
      <c r="D135" s="10"/>
      <c r="E135" s="10"/>
      <c r="F135" s="10"/>
      <c r="G135" s="10"/>
      <c r="H135" s="50"/>
      <c r="I135" s="10"/>
      <c r="J135" s="7"/>
      <c r="K135" s="7"/>
    </row>
    <row r="136" spans="1:11" x14ac:dyDescent="0.2">
      <c r="A136" s="8"/>
      <c r="B136" s="7"/>
      <c r="C136" s="7"/>
      <c r="D136" s="12"/>
      <c r="E136" s="10"/>
      <c r="F136" s="10"/>
      <c r="G136" s="10"/>
      <c r="H136" s="50"/>
      <c r="I136" s="10"/>
      <c r="J136" s="7"/>
      <c r="K136" s="7"/>
    </row>
    <row r="137" spans="1:11" x14ac:dyDescent="0.2">
      <c r="A137" s="8"/>
      <c r="B137" s="7"/>
      <c r="C137" s="7"/>
      <c r="D137" s="10"/>
      <c r="E137" s="10"/>
      <c r="F137" s="10"/>
      <c r="G137" s="10"/>
      <c r="H137" s="51"/>
      <c r="I137" s="10"/>
      <c r="J137" s="7"/>
      <c r="K137" s="7"/>
    </row>
    <row r="138" spans="1:11" x14ac:dyDescent="0.2">
      <c r="A138" s="8"/>
      <c r="B138" s="7"/>
      <c r="C138" s="7"/>
      <c r="D138" s="10"/>
      <c r="E138" s="10"/>
      <c r="F138" s="10"/>
      <c r="G138" s="10"/>
      <c r="H138" s="51"/>
      <c r="I138" s="10"/>
      <c r="J138" s="7"/>
      <c r="K138" s="7"/>
    </row>
    <row r="139" spans="1:11" ht="19.5" customHeight="1" x14ac:dyDescent="0.2">
      <c r="A139" s="3"/>
      <c r="B139" s="3"/>
      <c r="C139" s="3"/>
      <c r="D139" s="10"/>
      <c r="E139" s="10"/>
      <c r="F139" s="10"/>
      <c r="G139" s="10"/>
      <c r="H139" s="10"/>
      <c r="I139" s="4"/>
      <c r="J139" s="7"/>
      <c r="K139" s="7"/>
    </row>
    <row r="140" spans="1:1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</row>
    <row r="141" spans="1:11" x14ac:dyDescent="0.2">
      <c r="A141" s="5"/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</row>
    <row r="143" spans="1:1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x14ac:dyDescent="0.2">
      <c r="A144" s="7"/>
      <c r="B144" s="7"/>
      <c r="C144" s="7"/>
      <c r="D144" s="7"/>
      <c r="E144" s="7"/>
      <c r="F144" s="7"/>
      <c r="G144" s="7"/>
      <c r="H144" s="8"/>
      <c r="I144" s="8"/>
      <c r="J144" s="8"/>
      <c r="K144" s="8"/>
    </row>
    <row r="145" spans="1:11" x14ac:dyDescent="0.2">
      <c r="A145" s="8"/>
      <c r="B145" s="8"/>
      <c r="C145" s="8"/>
      <c r="D145" s="8"/>
      <c r="E145" s="7"/>
      <c r="F145" s="7"/>
      <c r="G145" s="7"/>
      <c r="H145" s="7"/>
      <c r="I145" s="7"/>
      <c r="J145" s="7"/>
      <c r="K145" s="7"/>
    </row>
    <row r="146" spans="1:11" x14ac:dyDescent="0.2">
      <c r="A146" s="8"/>
      <c r="B146" s="8"/>
      <c r="C146" s="8"/>
      <c r="D146" s="8"/>
      <c r="E146" s="7"/>
      <c r="F146" s="7"/>
      <c r="G146" s="7"/>
      <c r="H146" s="8"/>
      <c r="I146" s="8"/>
      <c r="J146" s="8"/>
      <c r="K146" s="8"/>
    </row>
    <row r="147" spans="1:11" x14ac:dyDescent="0.2">
      <c r="A147" s="8"/>
      <c r="B147" s="8"/>
      <c r="C147" s="8"/>
      <c r="D147" s="8"/>
      <c r="E147" s="7"/>
      <c r="F147" s="7"/>
      <c r="G147" s="7"/>
      <c r="H147" s="8"/>
      <c r="I147" s="8"/>
      <c r="J147" s="8"/>
      <c r="K147" s="8"/>
    </row>
    <row r="148" spans="1:11" x14ac:dyDescent="0.2">
      <c r="A148" s="8"/>
      <c r="B148" s="8"/>
      <c r="C148" s="8"/>
      <c r="D148" s="8"/>
      <c r="E148" s="7"/>
      <c r="F148" s="7"/>
      <c r="G148" s="7"/>
      <c r="H148" s="8"/>
      <c r="I148" s="8"/>
      <c r="J148" s="8"/>
      <c r="K148" s="8"/>
    </row>
    <row r="149" spans="1:11" x14ac:dyDescent="0.2">
      <c r="A149" s="8"/>
      <c r="B149" s="8"/>
      <c r="C149" s="8"/>
      <c r="D149" s="8"/>
      <c r="E149" s="7"/>
      <c r="F149" s="7"/>
      <c r="G149" s="7"/>
      <c r="H149" s="8"/>
      <c r="I149" s="8"/>
      <c r="J149" s="8"/>
      <c r="K149" s="8"/>
    </row>
    <row r="150" spans="1:11" x14ac:dyDescent="0.2">
      <c r="A150" s="6"/>
      <c r="B150" s="8"/>
      <c r="C150" s="8"/>
      <c r="D150" s="8"/>
      <c r="E150" s="7"/>
      <c r="F150" s="7"/>
      <c r="G150" s="7"/>
      <c r="H150" s="8"/>
      <c r="I150" s="8"/>
      <c r="J150" s="8"/>
      <c r="K150" s="8"/>
    </row>
    <row r="151" spans="1:11" x14ac:dyDescent="0.2">
      <c r="A151" s="8"/>
      <c r="B151" s="8"/>
      <c r="C151" s="8"/>
      <c r="D151" s="8"/>
      <c r="E151" s="7"/>
      <c r="F151" s="7"/>
      <c r="G151" s="7"/>
      <c r="H151" s="8"/>
      <c r="I151" s="8"/>
      <c r="J151" s="8"/>
      <c r="K151" s="8"/>
    </row>
    <row r="152" spans="1:11" x14ac:dyDescent="0.2">
      <c r="A152" s="8"/>
      <c r="B152" s="8"/>
      <c r="C152" s="8"/>
      <c r="D152" s="8"/>
      <c r="E152" s="7"/>
      <c r="F152" s="7"/>
      <c r="G152" s="7"/>
      <c r="H152" s="7"/>
      <c r="I152" s="7"/>
      <c r="J152" s="7"/>
      <c r="K152" s="7"/>
    </row>
    <row r="153" spans="1:1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</row>
    <row r="154" spans="1:1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</row>
    <row r="155" spans="1:1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</row>
    <row r="156" spans="1:1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</row>
    <row r="157" spans="1:11" ht="1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1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</row>
    <row r="163" spans="1:11" x14ac:dyDescent="0.2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</row>
    <row r="164" spans="1:11" x14ac:dyDescent="0.2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x14ac:dyDescent="0.2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x14ac:dyDescent="0.2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x14ac:dyDescent="0.2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x14ac:dyDescent="0.2">
      <c r="A168" s="8"/>
      <c r="B168" s="7"/>
      <c r="C168" s="7"/>
      <c r="D168" s="7"/>
      <c r="E168" s="7"/>
      <c r="F168" s="7"/>
      <c r="G168" s="7"/>
      <c r="H168" s="7"/>
      <c r="I168" s="7"/>
      <c r="J168" s="7"/>
      <c r="K168" s="7"/>
    </row>
    <row r="169" spans="1:11" x14ac:dyDescent="0.2">
      <c r="A169" s="8"/>
      <c r="B169" s="7"/>
      <c r="C169" s="7"/>
      <c r="D169" s="7"/>
      <c r="E169" s="7"/>
      <c r="F169" s="7"/>
      <c r="G169" s="7"/>
      <c r="H169" s="7"/>
      <c r="I169" s="7"/>
      <c r="J169" s="7"/>
      <c r="K169" s="7"/>
    </row>
    <row r="170" spans="1:11" x14ac:dyDescent="0.2">
      <c r="A170" s="8"/>
      <c r="B170" s="7"/>
      <c r="C170" s="7"/>
      <c r="D170" s="7"/>
      <c r="E170" s="7"/>
      <c r="F170" s="7"/>
      <c r="G170" s="7"/>
      <c r="H170" s="7"/>
      <c r="I170" s="7"/>
      <c r="J170" s="7"/>
      <c r="K170" s="7"/>
    </row>
    <row r="171" spans="1:11" x14ac:dyDescent="0.2">
      <c r="A171" s="8"/>
      <c r="B171" s="7"/>
      <c r="C171" s="7"/>
      <c r="D171" s="7"/>
      <c r="E171" s="7"/>
      <c r="F171" s="7"/>
      <c r="G171" s="7"/>
      <c r="H171" s="7"/>
      <c r="I171" s="7"/>
      <c r="J171" s="7"/>
      <c r="K171" s="7"/>
    </row>
    <row r="172" spans="1:11" x14ac:dyDescent="0.2">
      <c r="A172" s="8"/>
      <c r="B172" s="7"/>
      <c r="C172" s="7"/>
      <c r="D172" s="7"/>
      <c r="E172" s="7"/>
      <c r="F172" s="7"/>
      <c r="G172" s="7"/>
      <c r="H172" s="7"/>
      <c r="I172" s="7"/>
      <c r="J172" s="7"/>
      <c r="K172" s="7"/>
    </row>
    <row r="173" spans="1:11" x14ac:dyDescent="0.2">
      <c r="A173" s="8"/>
      <c r="B173" s="7"/>
      <c r="C173" s="7"/>
      <c r="D173" s="10"/>
      <c r="E173" s="10"/>
      <c r="F173" s="10"/>
      <c r="G173" s="10"/>
      <c r="H173" s="50"/>
      <c r="I173" s="10"/>
      <c r="J173" s="7"/>
      <c r="K173" s="7"/>
    </row>
    <row r="174" spans="1:11" x14ac:dyDescent="0.2">
      <c r="A174" s="8"/>
      <c r="B174" s="7"/>
      <c r="C174" s="7"/>
      <c r="D174" s="10"/>
      <c r="E174" s="10"/>
      <c r="F174" s="10"/>
      <c r="G174" s="10"/>
      <c r="H174" s="50"/>
      <c r="I174" s="10"/>
      <c r="J174" s="7"/>
      <c r="K174" s="7"/>
    </row>
    <row r="175" spans="1:11" x14ac:dyDescent="0.2">
      <c r="A175" s="8"/>
      <c r="B175" s="7"/>
      <c r="C175" s="7"/>
      <c r="D175" s="12"/>
      <c r="E175" s="10"/>
      <c r="F175" s="10"/>
      <c r="G175" s="10"/>
      <c r="H175" s="50"/>
      <c r="I175" s="10"/>
      <c r="J175" s="7"/>
      <c r="K175" s="7"/>
    </row>
    <row r="176" spans="1:11" x14ac:dyDescent="0.2">
      <c r="A176" s="8"/>
      <c r="B176" s="7"/>
      <c r="C176" s="7"/>
      <c r="D176" s="12"/>
      <c r="E176" s="10"/>
      <c r="F176" s="10"/>
      <c r="G176" s="10"/>
      <c r="H176" s="52"/>
      <c r="I176" s="10"/>
      <c r="J176" s="7"/>
      <c r="K176" s="7"/>
    </row>
    <row r="177" spans="1:11" x14ac:dyDescent="0.2">
      <c r="A177" s="8"/>
      <c r="B177" s="7"/>
      <c r="C177" s="7"/>
      <c r="D177" s="10"/>
      <c r="E177" s="10"/>
      <c r="F177" s="10"/>
      <c r="G177" s="10"/>
      <c r="H177" s="10"/>
      <c r="I177" s="10"/>
      <c r="J177" s="7"/>
      <c r="K177" s="7"/>
    </row>
    <row r="178" spans="1:11" ht="21.75" customHeight="1" x14ac:dyDescent="0.2">
      <c r="A178" s="3"/>
      <c r="B178" s="3"/>
      <c r="C178" s="3"/>
      <c r="D178" s="10"/>
      <c r="E178" s="10"/>
      <c r="F178" s="10"/>
      <c r="G178" s="10"/>
      <c r="H178" s="10"/>
      <c r="I178" s="4"/>
      <c r="J178" s="7"/>
      <c r="K178" s="7"/>
    </row>
    <row r="179" spans="1:11" x14ac:dyDescent="0.2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</row>
    <row r="180" spans="1:11" x14ac:dyDescent="0.2">
      <c r="A180" s="5"/>
      <c r="B180" s="7"/>
      <c r="C180" s="7"/>
      <c r="D180" s="7"/>
      <c r="E180" s="7"/>
      <c r="F180" s="7"/>
      <c r="G180" s="7"/>
      <c r="H180" s="7"/>
      <c r="I180" s="7"/>
      <c r="J180" s="7"/>
      <c r="K180" s="7"/>
    </row>
    <row r="181" spans="1:11" x14ac:dyDescent="0.2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</row>
    <row r="182" spans="1:11" x14ac:dyDescent="0.2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</row>
    <row r="183" spans="1:11" x14ac:dyDescent="0.2">
      <c r="A183" s="7"/>
      <c r="B183" s="7"/>
      <c r="C183" s="7"/>
      <c r="D183" s="7"/>
      <c r="E183" s="7"/>
      <c r="F183" s="7"/>
      <c r="G183" s="7"/>
      <c r="H183" s="8"/>
      <c r="I183" s="8"/>
      <c r="J183" s="8"/>
      <c r="K183" s="8"/>
    </row>
    <row r="184" spans="1:11" x14ac:dyDescent="0.2">
      <c r="A184" s="8"/>
      <c r="B184" s="8"/>
      <c r="C184" s="8"/>
      <c r="D184" s="8"/>
      <c r="E184" s="7"/>
      <c r="F184" s="7"/>
      <c r="G184" s="7"/>
      <c r="H184" s="7"/>
      <c r="I184" s="7"/>
      <c r="J184" s="7"/>
      <c r="K184" s="7"/>
    </row>
    <row r="185" spans="1:11" x14ac:dyDescent="0.2">
      <c r="A185" s="8"/>
      <c r="B185" s="8"/>
      <c r="C185" s="8"/>
      <c r="D185" s="8"/>
      <c r="E185" s="7"/>
      <c r="F185" s="7"/>
      <c r="G185" s="7"/>
      <c r="H185" s="8"/>
      <c r="I185" s="8"/>
      <c r="J185" s="8"/>
      <c r="K185" s="8"/>
    </row>
    <row r="186" spans="1:11" x14ac:dyDescent="0.2">
      <c r="A186" s="8"/>
      <c r="B186" s="8"/>
      <c r="C186" s="8"/>
      <c r="D186" s="8"/>
      <c r="E186" s="7"/>
      <c r="F186" s="7"/>
      <c r="G186" s="7"/>
      <c r="H186" s="8"/>
      <c r="I186" s="8"/>
      <c r="J186" s="8"/>
      <c r="K186" s="8"/>
    </row>
    <row r="187" spans="1:11" x14ac:dyDescent="0.2">
      <c r="A187" s="8"/>
      <c r="B187" s="8"/>
      <c r="C187" s="8"/>
      <c r="D187" s="8"/>
      <c r="E187" s="7"/>
      <c r="F187" s="7"/>
      <c r="G187" s="7"/>
      <c r="H187" s="8"/>
      <c r="I187" s="8"/>
      <c r="J187" s="8"/>
      <c r="K187" s="8"/>
    </row>
    <row r="188" spans="1:11" x14ac:dyDescent="0.2">
      <c r="A188" s="8"/>
      <c r="B188" s="8"/>
      <c r="C188" s="8"/>
      <c r="D188" s="8"/>
      <c r="E188" s="7"/>
      <c r="F188" s="7"/>
      <c r="G188" s="7"/>
      <c r="H188" s="8"/>
      <c r="I188" s="8"/>
      <c r="J188" s="8"/>
      <c r="K188" s="8"/>
    </row>
    <row r="189" spans="1:11" x14ac:dyDescent="0.2">
      <c r="A189" s="6"/>
      <c r="B189" s="8"/>
      <c r="C189" s="8"/>
      <c r="D189" s="8"/>
      <c r="E189" s="7"/>
      <c r="F189" s="7"/>
      <c r="G189" s="7"/>
      <c r="H189" s="8"/>
      <c r="I189" s="8"/>
      <c r="J189" s="8"/>
      <c r="K189" s="8"/>
    </row>
    <row r="190" spans="1:11" x14ac:dyDescent="0.2">
      <c r="A190" s="8"/>
      <c r="B190" s="8"/>
      <c r="C190" s="8"/>
      <c r="D190" s="8"/>
      <c r="E190" s="7"/>
      <c r="F190" s="7"/>
      <c r="G190" s="7"/>
      <c r="H190" s="8"/>
      <c r="I190" s="8"/>
      <c r="J190" s="8"/>
      <c r="K190" s="8"/>
    </row>
    <row r="191" spans="1:11" x14ac:dyDescent="0.2">
      <c r="A191" s="8"/>
      <c r="B191" s="8"/>
      <c r="C191" s="8"/>
      <c r="D191" s="8"/>
      <c r="E191" s="7"/>
      <c r="F191" s="7"/>
      <c r="G191" s="7"/>
      <c r="H191" s="7"/>
      <c r="I191" s="7"/>
      <c r="J191" s="7"/>
      <c r="K191" s="7"/>
    </row>
    <row r="192" spans="1:11" x14ac:dyDescent="0.2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</row>
    <row r="193" spans="1:11" x14ac:dyDescent="0.2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</row>
    <row r="194" spans="1:11" x14ac:dyDescent="0.2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</row>
  </sheetData>
  <mergeCells count="13">
    <mergeCell ref="H58:J58"/>
    <mergeCell ref="H62:J62"/>
    <mergeCell ref="H63:J63"/>
    <mergeCell ref="D77:G77"/>
    <mergeCell ref="F92:G92"/>
    <mergeCell ref="F84:G84"/>
    <mergeCell ref="A1:K1"/>
    <mergeCell ref="A3:K3"/>
    <mergeCell ref="A4:K4"/>
    <mergeCell ref="A52:C52"/>
    <mergeCell ref="A53:K53"/>
    <mergeCell ref="A2:K2"/>
    <mergeCell ref="B7:C7"/>
  </mergeCells>
  <phoneticPr fontId="2" type="noConversion"/>
  <printOptions horizontalCentered="1"/>
  <pageMargins left="0.82677165354330717" right="1.299212598425197" top="0.39370078740157483" bottom="0.51181102362204722" header="0.39370078740157483" footer="0.51181102362204722"/>
  <pageSetup paperSize="5" scale="95" orientation="landscape" horizontalDpi="4294967294" vertic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32" zoomScaleSheetLayoutView="100" workbookViewId="0">
      <selection activeCell="J42" sqref="J42"/>
    </sheetView>
  </sheetViews>
  <sheetFormatPr defaultRowHeight="12.75" x14ac:dyDescent="0.2"/>
  <cols>
    <col min="1" max="1" width="4.28515625" customWidth="1"/>
    <col min="2" max="2" width="22.7109375" customWidth="1"/>
    <col min="3" max="3" width="15" customWidth="1"/>
    <col min="4" max="4" width="26.5703125" customWidth="1"/>
    <col min="5" max="5" width="1.28515625" customWidth="1"/>
    <col min="14" max="14" width="8.85546875" customWidth="1"/>
  </cols>
  <sheetData>
    <row r="1" spans="1:8" x14ac:dyDescent="0.2">
      <c r="A1" s="263" t="s">
        <v>244</v>
      </c>
      <c r="B1" s="263"/>
      <c r="C1" s="263"/>
      <c r="D1" s="263"/>
    </row>
    <row r="3" spans="1:8" x14ac:dyDescent="0.2">
      <c r="A3" s="264" t="s">
        <v>23</v>
      </c>
      <c r="B3" s="268" t="s">
        <v>24</v>
      </c>
      <c r="C3" s="265" t="s">
        <v>27</v>
      </c>
      <c r="D3" s="267" t="s">
        <v>56</v>
      </c>
    </row>
    <row r="4" spans="1:8" x14ac:dyDescent="0.2">
      <c r="A4" s="264"/>
      <c r="B4" s="269"/>
      <c r="C4" s="266"/>
      <c r="D4" s="267"/>
    </row>
    <row r="5" spans="1:8" ht="12.75" customHeight="1" x14ac:dyDescent="0.25">
      <c r="A5" s="217">
        <v>1</v>
      </c>
      <c r="B5" s="218">
        <v>2</v>
      </c>
      <c r="C5" s="219">
        <v>3</v>
      </c>
      <c r="D5" s="219">
        <v>4</v>
      </c>
    </row>
    <row r="6" spans="1:8" ht="15" customHeight="1" x14ac:dyDescent="0.25">
      <c r="A6" s="220">
        <v>1</v>
      </c>
      <c r="B6" s="221" t="s">
        <v>157</v>
      </c>
      <c r="C6" s="222">
        <v>20</v>
      </c>
      <c r="D6" s="223" t="s">
        <v>239</v>
      </c>
    </row>
    <row r="7" spans="1:8" ht="15" customHeight="1" x14ac:dyDescent="0.25">
      <c r="A7" s="224">
        <v>2</v>
      </c>
      <c r="B7" s="221" t="s">
        <v>210</v>
      </c>
      <c r="C7" s="222">
        <v>40</v>
      </c>
      <c r="D7" s="223" t="s">
        <v>239</v>
      </c>
      <c r="H7" t="s">
        <v>209</v>
      </c>
    </row>
    <row r="8" spans="1:8" s="99" customFormat="1" ht="15" customHeight="1" x14ac:dyDescent="0.25">
      <c r="A8" s="224">
        <v>3</v>
      </c>
      <c r="B8" s="221" t="s">
        <v>160</v>
      </c>
      <c r="C8" s="222">
        <v>6</v>
      </c>
      <c r="D8" s="223" t="s">
        <v>122</v>
      </c>
    </row>
    <row r="9" spans="1:8" s="99" customFormat="1" ht="15" customHeight="1" x14ac:dyDescent="0.25">
      <c r="A9" s="224">
        <v>4</v>
      </c>
      <c r="B9" s="221" t="s">
        <v>211</v>
      </c>
      <c r="C9" s="222">
        <v>2</v>
      </c>
      <c r="D9" s="223" t="s">
        <v>102</v>
      </c>
    </row>
    <row r="10" spans="1:8" s="99" customFormat="1" ht="15" customHeight="1" x14ac:dyDescent="0.25">
      <c r="A10" s="224">
        <v>5</v>
      </c>
      <c r="B10" s="221" t="s">
        <v>212</v>
      </c>
      <c r="C10" s="222">
        <v>3</v>
      </c>
      <c r="D10" s="223" t="s">
        <v>102</v>
      </c>
    </row>
    <row r="11" spans="1:8" s="99" customFormat="1" ht="15" customHeight="1" x14ac:dyDescent="0.25">
      <c r="A11" s="224">
        <v>6</v>
      </c>
      <c r="B11" s="221" t="s">
        <v>213</v>
      </c>
      <c r="C11" s="222">
        <v>40</v>
      </c>
      <c r="D11" s="223" t="s">
        <v>240</v>
      </c>
    </row>
    <row r="12" spans="1:8" s="99" customFormat="1" ht="15" customHeight="1" x14ac:dyDescent="0.25">
      <c r="A12" s="224">
        <v>7</v>
      </c>
      <c r="B12" s="221" t="s">
        <v>214</v>
      </c>
      <c r="C12" s="222">
        <v>30</v>
      </c>
      <c r="D12" s="223" t="s">
        <v>102</v>
      </c>
    </row>
    <row r="13" spans="1:8" s="99" customFormat="1" ht="15" customHeight="1" x14ac:dyDescent="0.25">
      <c r="A13" s="224">
        <v>8</v>
      </c>
      <c r="B13" s="221" t="s">
        <v>215</v>
      </c>
      <c r="C13" s="222">
        <v>2</v>
      </c>
      <c r="D13" s="223" t="s">
        <v>241</v>
      </c>
    </row>
    <row r="14" spans="1:8" s="99" customFormat="1" ht="15" customHeight="1" x14ac:dyDescent="0.25">
      <c r="A14" s="224">
        <v>9</v>
      </c>
      <c r="B14" s="221" t="s">
        <v>216</v>
      </c>
      <c r="C14" s="222">
        <v>20</v>
      </c>
      <c r="D14" s="223" t="s">
        <v>102</v>
      </c>
    </row>
    <row r="15" spans="1:8" s="99" customFormat="1" ht="15" customHeight="1" x14ac:dyDescent="0.25">
      <c r="A15" s="224">
        <v>10</v>
      </c>
      <c r="B15" s="221" t="s">
        <v>217</v>
      </c>
      <c r="C15" s="222">
        <v>5</v>
      </c>
      <c r="D15" s="223" t="s">
        <v>100</v>
      </c>
    </row>
    <row r="16" spans="1:8" s="99" customFormat="1" ht="15" customHeight="1" x14ac:dyDescent="0.25">
      <c r="A16" s="224">
        <v>11</v>
      </c>
      <c r="B16" s="221" t="s">
        <v>218</v>
      </c>
      <c r="C16" s="222">
        <v>15</v>
      </c>
      <c r="D16" s="223" t="s">
        <v>102</v>
      </c>
    </row>
    <row r="17" spans="1:7" s="99" customFormat="1" ht="15" customHeight="1" x14ac:dyDescent="0.25">
      <c r="A17" s="224">
        <v>12</v>
      </c>
      <c r="B17" s="221" t="s">
        <v>219</v>
      </c>
      <c r="C17" s="222">
        <v>5</v>
      </c>
      <c r="D17" s="223" t="s">
        <v>102</v>
      </c>
    </row>
    <row r="18" spans="1:7" s="99" customFormat="1" ht="15" customHeight="1" x14ac:dyDescent="0.25">
      <c r="A18" s="224">
        <v>13</v>
      </c>
      <c r="B18" s="221" t="s">
        <v>175</v>
      </c>
      <c r="C18" s="222">
        <v>13</v>
      </c>
      <c r="D18" s="223" t="s">
        <v>100</v>
      </c>
    </row>
    <row r="19" spans="1:7" s="99" customFormat="1" ht="15" customHeight="1" x14ac:dyDescent="0.25">
      <c r="A19" s="224">
        <v>14</v>
      </c>
      <c r="B19" s="221" t="s">
        <v>220</v>
      </c>
      <c r="C19" s="225">
        <v>10</v>
      </c>
      <c r="D19" s="223" t="s">
        <v>242</v>
      </c>
    </row>
    <row r="20" spans="1:7" s="99" customFormat="1" ht="15" customHeight="1" x14ac:dyDescent="0.25">
      <c r="A20" s="224">
        <v>15</v>
      </c>
      <c r="B20" s="221" t="s">
        <v>221</v>
      </c>
      <c r="C20" s="222">
        <v>5</v>
      </c>
      <c r="D20" s="223" t="s">
        <v>100</v>
      </c>
      <c r="G20" s="26" t="s">
        <v>208</v>
      </c>
    </row>
    <row r="21" spans="1:7" s="99" customFormat="1" ht="15" customHeight="1" x14ac:dyDescent="0.25">
      <c r="A21" s="224">
        <v>16</v>
      </c>
      <c r="B21" s="221" t="s">
        <v>172</v>
      </c>
      <c r="C21" s="222">
        <v>5</v>
      </c>
      <c r="D21" s="223" t="s">
        <v>102</v>
      </c>
    </row>
    <row r="22" spans="1:7" s="99" customFormat="1" ht="15" customHeight="1" x14ac:dyDescent="0.25">
      <c r="A22" s="224">
        <v>17</v>
      </c>
      <c r="B22" s="221" t="s">
        <v>173</v>
      </c>
      <c r="C22" s="222">
        <v>3</v>
      </c>
      <c r="D22" s="223" t="s">
        <v>241</v>
      </c>
    </row>
    <row r="23" spans="1:7" s="99" customFormat="1" ht="15" customHeight="1" x14ac:dyDescent="0.25">
      <c r="A23" s="224">
        <v>18</v>
      </c>
      <c r="B23" s="221" t="s">
        <v>222</v>
      </c>
      <c r="C23" s="222">
        <v>6</v>
      </c>
      <c r="D23" s="223" t="s">
        <v>100</v>
      </c>
    </row>
    <row r="24" spans="1:7" s="99" customFormat="1" ht="15" customHeight="1" x14ac:dyDescent="0.25">
      <c r="A24" s="224">
        <v>19</v>
      </c>
      <c r="B24" s="221" t="s">
        <v>223</v>
      </c>
      <c r="C24" s="222">
        <v>4</v>
      </c>
      <c r="D24" s="223" t="s">
        <v>100</v>
      </c>
    </row>
    <row r="25" spans="1:7" s="99" customFormat="1" ht="15" customHeight="1" x14ac:dyDescent="0.25">
      <c r="A25" s="224">
        <v>20</v>
      </c>
      <c r="B25" s="221" t="s">
        <v>224</v>
      </c>
      <c r="C25" s="222">
        <v>5</v>
      </c>
      <c r="D25" s="223" t="s">
        <v>100</v>
      </c>
    </row>
    <row r="26" spans="1:7" s="99" customFormat="1" ht="15" customHeight="1" x14ac:dyDescent="0.25">
      <c r="A26" s="224">
        <v>21</v>
      </c>
      <c r="B26" s="221" t="s">
        <v>177</v>
      </c>
      <c r="C26" s="222">
        <v>2</v>
      </c>
      <c r="D26" s="223" t="s">
        <v>100</v>
      </c>
    </row>
    <row r="27" spans="1:7" s="99" customFormat="1" ht="15" customHeight="1" x14ac:dyDescent="0.25">
      <c r="A27" s="224">
        <v>22</v>
      </c>
      <c r="B27" s="221" t="s">
        <v>225</v>
      </c>
      <c r="C27" s="222">
        <v>30</v>
      </c>
      <c r="D27" s="223" t="s">
        <v>102</v>
      </c>
    </row>
    <row r="28" spans="1:7" s="99" customFormat="1" ht="15" customHeight="1" x14ac:dyDescent="0.25">
      <c r="A28" s="224">
        <v>23</v>
      </c>
      <c r="B28" s="221" t="s">
        <v>179</v>
      </c>
      <c r="C28" s="222">
        <v>5</v>
      </c>
      <c r="D28" s="223" t="s">
        <v>100</v>
      </c>
    </row>
    <row r="29" spans="1:7" s="99" customFormat="1" ht="15" customHeight="1" x14ac:dyDescent="0.25">
      <c r="A29" s="224">
        <v>24</v>
      </c>
      <c r="B29" s="221" t="s">
        <v>180</v>
      </c>
      <c r="C29" s="222">
        <v>3</v>
      </c>
      <c r="D29" s="223" t="s">
        <v>241</v>
      </c>
    </row>
    <row r="30" spans="1:7" s="99" customFormat="1" ht="15" customHeight="1" x14ac:dyDescent="0.25">
      <c r="A30" s="224">
        <v>25</v>
      </c>
      <c r="B30" s="221" t="s">
        <v>226</v>
      </c>
      <c r="C30" s="222">
        <v>10</v>
      </c>
      <c r="D30" s="223" t="s">
        <v>243</v>
      </c>
    </row>
    <row r="31" spans="1:7" s="99" customFormat="1" ht="15" customHeight="1" x14ac:dyDescent="0.25">
      <c r="A31" s="224">
        <v>26</v>
      </c>
      <c r="B31" s="221" t="s">
        <v>227</v>
      </c>
      <c r="C31" s="222">
        <v>10</v>
      </c>
      <c r="D31" s="223" t="s">
        <v>102</v>
      </c>
    </row>
    <row r="32" spans="1:7" s="99" customFormat="1" ht="15" customHeight="1" x14ac:dyDescent="0.25">
      <c r="A32" s="224">
        <v>27</v>
      </c>
      <c r="B32" s="221" t="s">
        <v>183</v>
      </c>
      <c r="C32" s="222">
        <v>8</v>
      </c>
      <c r="D32" s="223" t="s">
        <v>102</v>
      </c>
    </row>
    <row r="33" spans="1:4" s="99" customFormat="1" ht="15" customHeight="1" x14ac:dyDescent="0.25">
      <c r="A33" s="224">
        <v>28</v>
      </c>
      <c r="B33" s="221" t="s">
        <v>184</v>
      </c>
      <c r="C33" s="222">
        <v>5</v>
      </c>
      <c r="D33" s="223" t="s">
        <v>100</v>
      </c>
    </row>
    <row r="34" spans="1:4" s="99" customFormat="1" ht="15" customHeight="1" x14ac:dyDescent="0.25">
      <c r="A34" s="224">
        <v>29</v>
      </c>
      <c r="B34" s="221" t="s">
        <v>228</v>
      </c>
      <c r="C34" s="222">
        <v>7</v>
      </c>
      <c r="D34" s="223" t="s">
        <v>100</v>
      </c>
    </row>
    <row r="35" spans="1:4" s="99" customFormat="1" ht="15" customHeight="1" x14ac:dyDescent="0.25">
      <c r="A35" s="224">
        <v>30</v>
      </c>
      <c r="B35" s="221" t="s">
        <v>229</v>
      </c>
      <c r="C35" s="222">
        <v>8</v>
      </c>
      <c r="D35" s="223" t="s">
        <v>100</v>
      </c>
    </row>
    <row r="36" spans="1:4" s="99" customFormat="1" ht="15" customHeight="1" x14ac:dyDescent="0.25">
      <c r="A36" s="224">
        <v>31</v>
      </c>
      <c r="B36" s="221" t="s">
        <v>230</v>
      </c>
      <c r="C36" s="222">
        <v>6</v>
      </c>
      <c r="D36" s="223" t="s">
        <v>100</v>
      </c>
    </row>
    <row r="37" spans="1:4" s="99" customFormat="1" ht="15" customHeight="1" x14ac:dyDescent="0.25">
      <c r="A37" s="224">
        <v>32</v>
      </c>
      <c r="B37" s="221" t="s">
        <v>231</v>
      </c>
      <c r="C37" s="222">
        <v>20</v>
      </c>
      <c r="D37" s="223" t="s">
        <v>100</v>
      </c>
    </row>
    <row r="38" spans="1:4" s="99" customFormat="1" ht="15" customHeight="1" x14ac:dyDescent="0.25">
      <c r="A38" s="224">
        <v>33</v>
      </c>
      <c r="B38" s="221" t="s">
        <v>232</v>
      </c>
      <c r="C38" s="222">
        <v>2</v>
      </c>
      <c r="D38" s="223" t="s">
        <v>100</v>
      </c>
    </row>
    <row r="39" spans="1:4" s="99" customFormat="1" ht="15" customHeight="1" x14ac:dyDescent="0.25">
      <c r="A39" s="224">
        <v>34</v>
      </c>
      <c r="B39" s="221" t="s">
        <v>233</v>
      </c>
      <c r="C39" s="222">
        <v>8</v>
      </c>
      <c r="D39" s="223" t="s">
        <v>100</v>
      </c>
    </row>
    <row r="40" spans="1:4" s="99" customFormat="1" ht="15" customHeight="1" x14ac:dyDescent="0.25">
      <c r="A40" s="224">
        <v>35</v>
      </c>
      <c r="B40" s="221" t="s">
        <v>234</v>
      </c>
      <c r="C40" s="222">
        <v>20</v>
      </c>
      <c r="D40" s="223" t="s">
        <v>102</v>
      </c>
    </row>
    <row r="41" spans="1:4" s="99" customFormat="1" ht="15" customHeight="1" x14ac:dyDescent="0.25">
      <c r="A41" s="224">
        <v>36</v>
      </c>
      <c r="B41" s="221" t="s">
        <v>190</v>
      </c>
      <c r="C41" s="222">
        <v>15</v>
      </c>
      <c r="D41" s="223" t="s">
        <v>102</v>
      </c>
    </row>
    <row r="42" spans="1:4" s="99" customFormat="1" ht="15" customHeight="1" x14ac:dyDescent="0.25">
      <c r="A42" s="224">
        <v>37</v>
      </c>
      <c r="B42" s="221" t="s">
        <v>235</v>
      </c>
      <c r="C42" s="222">
        <v>20</v>
      </c>
      <c r="D42" s="223" t="s">
        <v>102</v>
      </c>
    </row>
    <row r="43" spans="1:4" s="99" customFormat="1" ht="15" customHeight="1" x14ac:dyDescent="0.25">
      <c r="A43" s="224">
        <v>38</v>
      </c>
      <c r="B43" s="221" t="s">
        <v>236</v>
      </c>
      <c r="C43" s="222">
        <v>6</v>
      </c>
      <c r="D43" s="223" t="s">
        <v>100</v>
      </c>
    </row>
    <row r="44" spans="1:4" s="99" customFormat="1" ht="15" customHeight="1" x14ac:dyDescent="0.25">
      <c r="A44" s="224">
        <v>39</v>
      </c>
      <c r="B44" s="221" t="s">
        <v>237</v>
      </c>
      <c r="C44" s="222">
        <v>4</v>
      </c>
      <c r="D44" s="223" t="s">
        <v>102</v>
      </c>
    </row>
    <row r="45" spans="1:4" s="99" customFormat="1" ht="15" customHeight="1" x14ac:dyDescent="0.25">
      <c r="A45" s="224">
        <v>40</v>
      </c>
      <c r="B45" s="221" t="s">
        <v>238</v>
      </c>
      <c r="C45" s="226">
        <v>3</v>
      </c>
      <c r="D45" s="223" t="s">
        <v>122</v>
      </c>
    </row>
    <row r="46" spans="1:4" s="99" customFormat="1" ht="15" customHeight="1" x14ac:dyDescent="0.2">
      <c r="A46"/>
      <c r="B46"/>
      <c r="C46"/>
      <c r="D46"/>
    </row>
    <row r="47" spans="1:4" s="99" customFormat="1" ht="15" customHeight="1" x14ac:dyDescent="0.2">
      <c r="A47"/>
      <c r="B47"/>
      <c r="C47" s="215"/>
      <c r="D47"/>
    </row>
    <row r="48" spans="1:4" ht="14.25" x14ac:dyDescent="0.2">
      <c r="C48" s="213"/>
    </row>
    <row r="49" spans="1:8" ht="15" x14ac:dyDescent="0.2">
      <c r="A49" t="s">
        <v>65</v>
      </c>
      <c r="C49" s="213"/>
      <c r="H49" s="105"/>
    </row>
    <row r="50" spans="1:8" ht="15" x14ac:dyDescent="0.2">
      <c r="C50" s="18"/>
      <c r="H50" s="105"/>
    </row>
    <row r="51" spans="1:8" ht="15" x14ac:dyDescent="0.2">
      <c r="C51" s="18"/>
      <c r="H51" s="106"/>
    </row>
    <row r="52" spans="1:8" ht="15" x14ac:dyDescent="0.2">
      <c r="C52" s="18"/>
      <c r="H52" s="105"/>
    </row>
    <row r="53" spans="1:8" ht="15.75" x14ac:dyDescent="0.25">
      <c r="C53" s="214"/>
      <c r="H53" s="105"/>
    </row>
    <row r="54" spans="1:8" ht="15" x14ac:dyDescent="0.2">
      <c r="C54" s="216"/>
    </row>
  </sheetData>
  <mergeCells count="5">
    <mergeCell ref="A1:D1"/>
    <mergeCell ref="A3:A4"/>
    <mergeCell ref="C3:C4"/>
    <mergeCell ref="D3:D4"/>
    <mergeCell ref="B3:B4"/>
  </mergeCells>
  <pageMargins left="0.72" right="0.25" top="0.56000000000000005" bottom="0.75" header="0.3" footer="0.3"/>
  <pageSetup paperSize="5" scale="90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56"/>
  <sheetViews>
    <sheetView view="pageBreakPreview" zoomScaleSheetLayoutView="100" workbookViewId="0">
      <selection activeCell="E7" sqref="E7"/>
    </sheetView>
  </sheetViews>
  <sheetFormatPr defaultRowHeight="12.75" x14ac:dyDescent="0.2"/>
  <cols>
    <col min="1" max="1" width="3.85546875" customWidth="1"/>
    <col min="2" max="2" width="22.7109375" customWidth="1"/>
    <col min="3" max="3" width="6.140625" customWidth="1"/>
    <col min="4" max="4" width="7.140625" customWidth="1"/>
    <col min="5" max="5" width="6" customWidth="1"/>
    <col min="6" max="8" width="13.42578125" customWidth="1"/>
    <col min="9" max="9" width="16" customWidth="1"/>
    <col min="10" max="10" width="5.42578125" customWidth="1"/>
    <col min="11" max="11" width="7.85546875" customWidth="1"/>
    <col min="12" max="12" width="1.5703125" customWidth="1"/>
    <col min="13" max="13" width="13.7109375" bestFit="1" customWidth="1"/>
  </cols>
  <sheetData>
    <row r="1" spans="1:11" x14ac:dyDescent="0.2">
      <c r="A1" s="102" t="s">
        <v>55</v>
      </c>
    </row>
    <row r="2" spans="1:11" x14ac:dyDescent="0.2">
      <c r="A2" s="102" t="s">
        <v>201</v>
      </c>
    </row>
    <row r="4" spans="1:11" x14ac:dyDescent="0.2">
      <c r="A4" s="232" t="s">
        <v>23</v>
      </c>
      <c r="B4" s="232" t="s">
        <v>24</v>
      </c>
      <c r="C4" s="270" t="s">
        <v>200</v>
      </c>
      <c r="D4" s="274" t="s">
        <v>56</v>
      </c>
      <c r="E4" s="274" t="s">
        <v>199</v>
      </c>
      <c r="F4" s="239" t="s">
        <v>66</v>
      </c>
      <c r="G4" s="239" t="s">
        <v>31</v>
      </c>
      <c r="H4" s="239" t="s">
        <v>196</v>
      </c>
      <c r="I4" s="232" t="s">
        <v>27</v>
      </c>
      <c r="J4" s="272" t="s">
        <v>28</v>
      </c>
      <c r="K4" s="272"/>
    </row>
    <row r="5" spans="1:11" ht="27.75" customHeight="1" x14ac:dyDescent="0.2">
      <c r="A5" s="232"/>
      <c r="B5" s="232"/>
      <c r="C5" s="271"/>
      <c r="D5" s="274"/>
      <c r="E5" s="274"/>
      <c r="F5" s="239"/>
      <c r="G5" s="239"/>
      <c r="H5" s="239"/>
      <c r="I5" s="232"/>
      <c r="J5" s="211" t="s">
        <v>58</v>
      </c>
      <c r="K5" s="212" t="s">
        <v>59</v>
      </c>
    </row>
    <row r="6" spans="1:11" x14ac:dyDescent="0.2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  <c r="J6" s="100">
        <v>10</v>
      </c>
      <c r="K6" s="100">
        <v>11</v>
      </c>
    </row>
    <row r="7" spans="1:11" ht="15" customHeight="1" x14ac:dyDescent="0.2">
      <c r="A7" s="129">
        <v>1</v>
      </c>
      <c r="B7" s="148" t="s">
        <v>157</v>
      </c>
      <c r="C7" s="120" t="s">
        <v>12</v>
      </c>
      <c r="D7" s="149" t="s">
        <v>191</v>
      </c>
      <c r="E7" s="154">
        <v>10</v>
      </c>
      <c r="F7" s="151">
        <v>291600</v>
      </c>
      <c r="G7" s="201">
        <f>F7*E7</f>
        <v>2916000</v>
      </c>
      <c r="H7" s="201">
        <f>G7*10%</f>
        <v>291600</v>
      </c>
      <c r="I7" s="124">
        <f>G7+H7</f>
        <v>3207600</v>
      </c>
      <c r="J7" s="125" t="s">
        <v>60</v>
      </c>
      <c r="K7" s="125" t="s">
        <v>12</v>
      </c>
    </row>
    <row r="8" spans="1:11" ht="15" customHeight="1" x14ac:dyDescent="0.2">
      <c r="A8" s="127">
        <v>2</v>
      </c>
      <c r="B8" s="148" t="s">
        <v>158</v>
      </c>
      <c r="C8" s="120" t="s">
        <v>12</v>
      </c>
      <c r="D8" s="39" t="s">
        <v>192</v>
      </c>
      <c r="E8" s="39">
        <v>110</v>
      </c>
      <c r="F8" s="109">
        <v>92400</v>
      </c>
      <c r="G8" s="109">
        <f t="shared" ref="G8:G41" si="0">F8*E8</f>
        <v>10164000</v>
      </c>
      <c r="H8" s="109">
        <f t="shared" ref="H8:H41" si="1">G8*10%</f>
        <v>1016400</v>
      </c>
      <c r="I8" s="126">
        <f t="shared" ref="I8:I41" si="2">G8+H8</f>
        <v>11180400</v>
      </c>
      <c r="J8" s="127" t="s">
        <v>60</v>
      </c>
      <c r="K8" s="127" t="s">
        <v>12</v>
      </c>
    </row>
    <row r="9" spans="1:11" ht="15" customHeight="1" x14ac:dyDescent="0.2">
      <c r="A9" s="127">
        <v>3</v>
      </c>
      <c r="B9" s="40" t="s">
        <v>159</v>
      </c>
      <c r="C9" s="120" t="s">
        <v>12</v>
      </c>
      <c r="D9" s="39" t="s">
        <v>102</v>
      </c>
      <c r="E9" s="39">
        <v>26</v>
      </c>
      <c r="F9" s="109">
        <v>208000</v>
      </c>
      <c r="G9" s="109">
        <f t="shared" si="0"/>
        <v>5408000</v>
      </c>
      <c r="H9" s="109">
        <f t="shared" si="1"/>
        <v>540800</v>
      </c>
      <c r="I9" s="126">
        <f t="shared" si="2"/>
        <v>5948800</v>
      </c>
      <c r="J9" s="127" t="s">
        <v>60</v>
      </c>
      <c r="K9" s="127" t="s">
        <v>12</v>
      </c>
    </row>
    <row r="10" spans="1:11" ht="15" customHeight="1" x14ac:dyDescent="0.2">
      <c r="A10" s="127">
        <v>4</v>
      </c>
      <c r="B10" s="40" t="s">
        <v>160</v>
      </c>
      <c r="C10" s="120" t="s">
        <v>12</v>
      </c>
      <c r="D10" s="39" t="s">
        <v>122</v>
      </c>
      <c r="E10" s="39">
        <v>2</v>
      </c>
      <c r="F10" s="109">
        <v>42400</v>
      </c>
      <c r="G10" s="109">
        <f t="shared" si="0"/>
        <v>84800</v>
      </c>
      <c r="H10" s="109">
        <f t="shared" si="1"/>
        <v>8480</v>
      </c>
      <c r="I10" s="126">
        <f t="shared" si="2"/>
        <v>93280</v>
      </c>
      <c r="J10" s="127" t="s">
        <v>60</v>
      </c>
      <c r="K10" s="127" t="s">
        <v>12</v>
      </c>
    </row>
    <row r="11" spans="1:11" ht="15" customHeight="1" x14ac:dyDescent="0.2">
      <c r="A11" s="127">
        <v>5</v>
      </c>
      <c r="B11" s="40" t="s">
        <v>161</v>
      </c>
      <c r="C11" s="120" t="s">
        <v>12</v>
      </c>
      <c r="D11" s="39" t="s">
        <v>102</v>
      </c>
      <c r="E11" s="39">
        <v>2</v>
      </c>
      <c r="F11" s="109">
        <v>1980000</v>
      </c>
      <c r="G11" s="109">
        <f t="shared" si="0"/>
        <v>3960000</v>
      </c>
      <c r="H11" s="109">
        <f t="shared" si="1"/>
        <v>396000</v>
      </c>
      <c r="I11" s="126">
        <f t="shared" si="2"/>
        <v>4356000</v>
      </c>
      <c r="J11" s="127" t="s">
        <v>60</v>
      </c>
      <c r="K11" s="127" t="s">
        <v>12</v>
      </c>
    </row>
    <row r="12" spans="1:11" ht="15" customHeight="1" x14ac:dyDescent="0.2">
      <c r="A12" s="127">
        <v>6</v>
      </c>
      <c r="B12" s="40" t="s">
        <v>162</v>
      </c>
      <c r="C12" s="120" t="s">
        <v>12</v>
      </c>
      <c r="D12" s="39" t="s">
        <v>101</v>
      </c>
      <c r="E12" s="39">
        <v>2</v>
      </c>
      <c r="F12" s="109">
        <v>23000</v>
      </c>
      <c r="G12" s="109">
        <f t="shared" si="0"/>
        <v>46000</v>
      </c>
      <c r="H12" s="109">
        <f t="shared" si="1"/>
        <v>4600</v>
      </c>
      <c r="I12" s="126">
        <f t="shared" si="2"/>
        <v>50600</v>
      </c>
      <c r="J12" s="127" t="s">
        <v>60</v>
      </c>
      <c r="K12" s="127" t="s">
        <v>12</v>
      </c>
    </row>
    <row r="13" spans="1:11" ht="15" customHeight="1" x14ac:dyDescent="0.2">
      <c r="A13" s="127">
        <v>7</v>
      </c>
      <c r="B13" s="40" t="s">
        <v>163</v>
      </c>
      <c r="C13" s="120" t="s">
        <v>12</v>
      </c>
      <c r="D13" s="39" t="s">
        <v>100</v>
      </c>
      <c r="E13" s="39">
        <v>2</v>
      </c>
      <c r="F13" s="109">
        <v>72700</v>
      </c>
      <c r="G13" s="109">
        <f t="shared" si="0"/>
        <v>145400</v>
      </c>
      <c r="H13" s="109">
        <f t="shared" si="1"/>
        <v>14540</v>
      </c>
      <c r="I13" s="126">
        <f t="shared" si="2"/>
        <v>159940</v>
      </c>
      <c r="J13" s="127" t="s">
        <v>60</v>
      </c>
      <c r="K13" s="127" t="s">
        <v>12</v>
      </c>
    </row>
    <row r="14" spans="1:11" ht="15" customHeight="1" x14ac:dyDescent="0.2">
      <c r="A14" s="127">
        <v>8</v>
      </c>
      <c r="B14" s="40" t="s">
        <v>164</v>
      </c>
      <c r="C14" s="120" t="s">
        <v>12</v>
      </c>
      <c r="D14" s="39" t="s">
        <v>100</v>
      </c>
      <c r="E14" s="39">
        <v>2</v>
      </c>
      <c r="F14" s="109">
        <v>77000</v>
      </c>
      <c r="G14" s="109">
        <f t="shared" si="0"/>
        <v>154000</v>
      </c>
      <c r="H14" s="109">
        <f t="shared" si="1"/>
        <v>15400</v>
      </c>
      <c r="I14" s="126">
        <f t="shared" si="2"/>
        <v>169400</v>
      </c>
      <c r="J14" s="127" t="s">
        <v>60</v>
      </c>
      <c r="K14" s="127" t="s">
        <v>12</v>
      </c>
    </row>
    <row r="15" spans="1:11" ht="15" customHeight="1" x14ac:dyDescent="0.2">
      <c r="A15" s="127">
        <v>9</v>
      </c>
      <c r="B15" s="40" t="s">
        <v>165</v>
      </c>
      <c r="C15" s="120" t="s">
        <v>12</v>
      </c>
      <c r="D15" s="39" t="s">
        <v>101</v>
      </c>
      <c r="E15" s="39">
        <v>3</v>
      </c>
      <c r="F15" s="109">
        <v>81400</v>
      </c>
      <c r="G15" s="109">
        <f t="shared" si="0"/>
        <v>244200</v>
      </c>
      <c r="H15" s="109">
        <f t="shared" si="1"/>
        <v>24420</v>
      </c>
      <c r="I15" s="126">
        <f t="shared" si="2"/>
        <v>268620</v>
      </c>
      <c r="J15" s="127" t="s">
        <v>60</v>
      </c>
      <c r="K15" s="127" t="s">
        <v>12</v>
      </c>
    </row>
    <row r="16" spans="1:11" ht="15" customHeight="1" x14ac:dyDescent="0.2">
      <c r="A16" s="127">
        <v>10</v>
      </c>
      <c r="B16" s="40" t="s">
        <v>166</v>
      </c>
      <c r="C16" s="120" t="s">
        <v>12</v>
      </c>
      <c r="D16" s="39" t="s">
        <v>100</v>
      </c>
      <c r="E16" s="39">
        <v>3</v>
      </c>
      <c r="F16" s="109">
        <v>82600</v>
      </c>
      <c r="G16" s="109">
        <f t="shared" si="0"/>
        <v>247800</v>
      </c>
      <c r="H16" s="109">
        <f t="shared" si="1"/>
        <v>24780</v>
      </c>
      <c r="I16" s="126">
        <f t="shared" si="2"/>
        <v>272580</v>
      </c>
      <c r="J16" s="127" t="s">
        <v>60</v>
      </c>
      <c r="K16" s="127" t="s">
        <v>12</v>
      </c>
    </row>
    <row r="17" spans="1:11" ht="15" customHeight="1" x14ac:dyDescent="0.2">
      <c r="A17" s="127">
        <v>11</v>
      </c>
      <c r="B17" s="40" t="s">
        <v>167</v>
      </c>
      <c r="C17" s="120" t="s">
        <v>12</v>
      </c>
      <c r="D17" s="39" t="s">
        <v>102</v>
      </c>
      <c r="E17" s="39">
        <v>4</v>
      </c>
      <c r="F17" s="109">
        <v>143000</v>
      </c>
      <c r="G17" s="109">
        <f t="shared" si="0"/>
        <v>572000</v>
      </c>
      <c r="H17" s="109">
        <f t="shared" si="1"/>
        <v>57200</v>
      </c>
      <c r="I17" s="126">
        <f t="shared" si="2"/>
        <v>629200</v>
      </c>
      <c r="J17" s="127" t="s">
        <v>60</v>
      </c>
      <c r="K17" s="127" t="s">
        <v>12</v>
      </c>
    </row>
    <row r="18" spans="1:11" ht="15" customHeight="1" x14ac:dyDescent="0.2">
      <c r="A18" s="127">
        <v>12</v>
      </c>
      <c r="B18" s="40" t="s">
        <v>168</v>
      </c>
      <c r="C18" s="120" t="s">
        <v>12</v>
      </c>
      <c r="D18" s="39" t="s">
        <v>102</v>
      </c>
      <c r="E18" s="39">
        <v>4</v>
      </c>
      <c r="F18" s="109">
        <v>12000</v>
      </c>
      <c r="G18" s="109">
        <f t="shared" si="0"/>
        <v>48000</v>
      </c>
      <c r="H18" s="109">
        <f t="shared" si="1"/>
        <v>4800</v>
      </c>
      <c r="I18" s="126">
        <f t="shared" si="2"/>
        <v>52800</v>
      </c>
      <c r="J18" s="127" t="s">
        <v>60</v>
      </c>
      <c r="K18" s="127" t="s">
        <v>12</v>
      </c>
    </row>
    <row r="19" spans="1:11" ht="15" customHeight="1" x14ac:dyDescent="0.2">
      <c r="A19" s="127">
        <v>13</v>
      </c>
      <c r="B19" s="40" t="s">
        <v>175</v>
      </c>
      <c r="C19" s="120" t="s">
        <v>12</v>
      </c>
      <c r="D19" s="39" t="s">
        <v>102</v>
      </c>
      <c r="E19" s="39">
        <v>50</v>
      </c>
      <c r="F19" s="109">
        <v>8500</v>
      </c>
      <c r="G19" s="109">
        <f t="shared" si="0"/>
        <v>425000</v>
      </c>
      <c r="H19" s="109">
        <f t="shared" si="1"/>
        <v>42500</v>
      </c>
      <c r="I19" s="126">
        <f t="shared" si="2"/>
        <v>467500</v>
      </c>
      <c r="J19" s="127" t="s">
        <v>60</v>
      </c>
      <c r="K19" s="127" t="s">
        <v>12</v>
      </c>
    </row>
    <row r="20" spans="1:11" ht="15" customHeight="1" x14ac:dyDescent="0.2">
      <c r="A20" s="127">
        <v>14</v>
      </c>
      <c r="B20" s="40" t="s">
        <v>170</v>
      </c>
      <c r="C20" s="120" t="s">
        <v>12</v>
      </c>
      <c r="D20" s="39" t="s">
        <v>122</v>
      </c>
      <c r="E20" s="39">
        <v>4</v>
      </c>
      <c r="F20" s="109">
        <v>34400</v>
      </c>
      <c r="G20" s="109">
        <f t="shared" si="0"/>
        <v>137600</v>
      </c>
      <c r="H20" s="109">
        <f t="shared" si="1"/>
        <v>13760</v>
      </c>
      <c r="I20" s="126">
        <f t="shared" si="2"/>
        <v>151360</v>
      </c>
      <c r="J20" s="127" t="s">
        <v>60</v>
      </c>
      <c r="K20" s="127" t="s">
        <v>12</v>
      </c>
    </row>
    <row r="21" spans="1:11" ht="15" customHeight="1" x14ac:dyDescent="0.2">
      <c r="A21" s="127">
        <v>15</v>
      </c>
      <c r="B21" s="40" t="s">
        <v>171</v>
      </c>
      <c r="C21" s="120" t="s">
        <v>12</v>
      </c>
      <c r="D21" s="39" t="s">
        <v>102</v>
      </c>
      <c r="E21" s="39">
        <v>5</v>
      </c>
      <c r="F21" s="109">
        <v>50700</v>
      </c>
      <c r="G21" s="109">
        <f t="shared" si="0"/>
        <v>253500</v>
      </c>
      <c r="H21" s="109">
        <f t="shared" si="1"/>
        <v>25350</v>
      </c>
      <c r="I21" s="126">
        <f t="shared" si="2"/>
        <v>278850</v>
      </c>
      <c r="J21" s="127" t="s">
        <v>60</v>
      </c>
      <c r="K21" s="127" t="s">
        <v>12</v>
      </c>
    </row>
    <row r="22" spans="1:11" ht="15" customHeight="1" x14ac:dyDescent="0.2">
      <c r="A22" s="127">
        <v>16</v>
      </c>
      <c r="B22" s="40" t="s">
        <v>172</v>
      </c>
      <c r="C22" s="120" t="s">
        <v>12</v>
      </c>
      <c r="D22" s="39" t="s">
        <v>102</v>
      </c>
      <c r="E22" s="39">
        <v>5</v>
      </c>
      <c r="F22" s="109">
        <v>25300</v>
      </c>
      <c r="G22" s="109">
        <f t="shared" si="0"/>
        <v>126500</v>
      </c>
      <c r="H22" s="109">
        <f t="shared" si="1"/>
        <v>12650</v>
      </c>
      <c r="I22" s="126">
        <f t="shared" si="2"/>
        <v>139150</v>
      </c>
      <c r="J22" s="127" t="s">
        <v>60</v>
      </c>
      <c r="K22" s="127" t="s">
        <v>12</v>
      </c>
    </row>
    <row r="23" spans="1:11" ht="15" customHeight="1" x14ac:dyDescent="0.2">
      <c r="A23" s="127">
        <v>17</v>
      </c>
      <c r="B23" s="40" t="s">
        <v>173</v>
      </c>
      <c r="C23" s="120" t="s">
        <v>12</v>
      </c>
      <c r="D23" s="39" t="s">
        <v>102</v>
      </c>
      <c r="E23" s="39">
        <v>5</v>
      </c>
      <c r="F23" s="109">
        <v>34100</v>
      </c>
      <c r="G23" s="109">
        <f t="shared" si="0"/>
        <v>170500</v>
      </c>
      <c r="H23" s="109">
        <f t="shared" si="1"/>
        <v>17050</v>
      </c>
      <c r="I23" s="126">
        <f t="shared" si="2"/>
        <v>187550</v>
      </c>
      <c r="J23" s="127" t="s">
        <v>60</v>
      </c>
      <c r="K23" s="127" t="s">
        <v>12</v>
      </c>
    </row>
    <row r="24" spans="1:11" ht="15" customHeight="1" x14ac:dyDescent="0.2">
      <c r="A24" s="127">
        <v>18</v>
      </c>
      <c r="B24" s="40" t="s">
        <v>174</v>
      </c>
      <c r="C24" s="120" t="s">
        <v>12</v>
      </c>
      <c r="D24" s="39" t="s">
        <v>193</v>
      </c>
      <c r="E24" s="39">
        <v>5</v>
      </c>
      <c r="F24" s="109">
        <v>72700</v>
      </c>
      <c r="G24" s="109">
        <f t="shared" si="0"/>
        <v>363500</v>
      </c>
      <c r="H24" s="109">
        <f t="shared" si="1"/>
        <v>36350</v>
      </c>
      <c r="I24" s="126">
        <f t="shared" si="2"/>
        <v>399850</v>
      </c>
      <c r="J24" s="127" t="s">
        <v>60</v>
      </c>
      <c r="K24" s="127" t="s">
        <v>12</v>
      </c>
    </row>
    <row r="25" spans="1:11" ht="15" customHeight="1" x14ac:dyDescent="0.2">
      <c r="A25" s="127">
        <v>19</v>
      </c>
      <c r="B25" s="40" t="s">
        <v>169</v>
      </c>
      <c r="C25" s="120" t="s">
        <v>12</v>
      </c>
      <c r="D25" s="39" t="s">
        <v>100</v>
      </c>
      <c r="E25" s="39">
        <v>5</v>
      </c>
      <c r="F25" s="109">
        <v>96900</v>
      </c>
      <c r="G25" s="109">
        <f t="shared" si="0"/>
        <v>484500</v>
      </c>
      <c r="H25" s="109">
        <f t="shared" si="1"/>
        <v>48450</v>
      </c>
      <c r="I25" s="126">
        <f t="shared" si="2"/>
        <v>532950</v>
      </c>
      <c r="J25" s="127" t="s">
        <v>60</v>
      </c>
      <c r="K25" s="127" t="s">
        <v>12</v>
      </c>
    </row>
    <row r="26" spans="1:11" ht="15" customHeight="1" x14ac:dyDescent="0.2">
      <c r="A26" s="127">
        <v>20</v>
      </c>
      <c r="B26" s="40" t="s">
        <v>176</v>
      </c>
      <c r="C26" s="120" t="s">
        <v>12</v>
      </c>
      <c r="D26" s="39" t="s">
        <v>100</v>
      </c>
      <c r="E26" s="39">
        <v>5</v>
      </c>
      <c r="F26" s="109">
        <v>33000</v>
      </c>
      <c r="G26" s="109">
        <f t="shared" si="0"/>
        <v>165000</v>
      </c>
      <c r="H26" s="109">
        <f t="shared" si="1"/>
        <v>16500</v>
      </c>
      <c r="I26" s="126">
        <f t="shared" si="2"/>
        <v>181500</v>
      </c>
      <c r="J26" s="127" t="s">
        <v>60</v>
      </c>
      <c r="K26" s="127" t="s">
        <v>12</v>
      </c>
    </row>
    <row r="27" spans="1:11" ht="15" customHeight="1" x14ac:dyDescent="0.2">
      <c r="A27" s="127">
        <v>21</v>
      </c>
      <c r="B27" s="40" t="s">
        <v>177</v>
      </c>
      <c r="C27" s="120" t="s">
        <v>12</v>
      </c>
      <c r="D27" s="39" t="s">
        <v>100</v>
      </c>
      <c r="E27" s="39">
        <v>5</v>
      </c>
      <c r="F27" s="109">
        <v>88000</v>
      </c>
      <c r="G27" s="109">
        <f t="shared" si="0"/>
        <v>440000</v>
      </c>
      <c r="H27" s="109">
        <f t="shared" si="1"/>
        <v>44000</v>
      </c>
      <c r="I27" s="126">
        <f t="shared" si="2"/>
        <v>484000</v>
      </c>
      <c r="J27" s="127" t="s">
        <v>60</v>
      </c>
      <c r="K27" s="127" t="s">
        <v>12</v>
      </c>
    </row>
    <row r="28" spans="1:11" ht="15" customHeight="1" x14ac:dyDescent="0.2">
      <c r="A28" s="127">
        <v>22</v>
      </c>
      <c r="B28" s="40" t="s">
        <v>178</v>
      </c>
      <c r="C28" s="120" t="s">
        <v>12</v>
      </c>
      <c r="D28" s="39" t="s">
        <v>100</v>
      </c>
      <c r="E28" s="39">
        <v>5</v>
      </c>
      <c r="F28" s="109">
        <v>13800</v>
      </c>
      <c r="G28" s="109">
        <f t="shared" si="0"/>
        <v>69000</v>
      </c>
      <c r="H28" s="109">
        <f t="shared" si="1"/>
        <v>6900</v>
      </c>
      <c r="I28" s="126">
        <f t="shared" si="2"/>
        <v>75900</v>
      </c>
      <c r="J28" s="127" t="s">
        <v>60</v>
      </c>
      <c r="K28" s="127" t="s">
        <v>12</v>
      </c>
    </row>
    <row r="29" spans="1:11" ht="15" customHeight="1" x14ac:dyDescent="0.2">
      <c r="A29" s="127">
        <v>23</v>
      </c>
      <c r="B29" s="40" t="s">
        <v>179</v>
      </c>
      <c r="C29" s="120" t="s">
        <v>12</v>
      </c>
      <c r="D29" s="39" t="s">
        <v>100</v>
      </c>
      <c r="E29" s="39">
        <v>5</v>
      </c>
      <c r="F29" s="109">
        <v>73800</v>
      </c>
      <c r="G29" s="109">
        <f t="shared" si="0"/>
        <v>369000</v>
      </c>
      <c r="H29" s="109">
        <f t="shared" si="1"/>
        <v>36900</v>
      </c>
      <c r="I29" s="126">
        <f t="shared" si="2"/>
        <v>405900</v>
      </c>
      <c r="J29" s="127" t="s">
        <v>60</v>
      </c>
      <c r="K29" s="127" t="s">
        <v>12</v>
      </c>
    </row>
    <row r="30" spans="1:11" ht="15" customHeight="1" x14ac:dyDescent="0.2">
      <c r="A30" s="127">
        <v>24</v>
      </c>
      <c r="B30" s="40" t="s">
        <v>180</v>
      </c>
      <c r="C30" s="120" t="s">
        <v>12</v>
      </c>
      <c r="D30" s="39" t="s">
        <v>100</v>
      </c>
      <c r="E30" s="39">
        <v>5</v>
      </c>
      <c r="F30" s="109">
        <v>47300</v>
      </c>
      <c r="G30" s="109">
        <f t="shared" si="0"/>
        <v>236500</v>
      </c>
      <c r="H30" s="109">
        <f t="shared" si="1"/>
        <v>23650</v>
      </c>
      <c r="I30" s="126">
        <f t="shared" si="2"/>
        <v>260150</v>
      </c>
      <c r="J30" s="127" t="s">
        <v>60</v>
      </c>
      <c r="K30" s="127" t="s">
        <v>12</v>
      </c>
    </row>
    <row r="31" spans="1:11" ht="15" customHeight="1" x14ac:dyDescent="0.2">
      <c r="A31" s="127">
        <v>25</v>
      </c>
      <c r="B31" s="40" t="s">
        <v>181</v>
      </c>
      <c r="C31" s="120" t="s">
        <v>12</v>
      </c>
      <c r="D31" s="39" t="s">
        <v>194</v>
      </c>
      <c r="E31" s="39">
        <v>6</v>
      </c>
      <c r="F31" s="109">
        <v>120000</v>
      </c>
      <c r="G31" s="109">
        <f t="shared" si="0"/>
        <v>720000</v>
      </c>
      <c r="H31" s="109">
        <f t="shared" si="1"/>
        <v>72000</v>
      </c>
      <c r="I31" s="126">
        <f t="shared" si="2"/>
        <v>792000</v>
      </c>
      <c r="J31" s="127" t="s">
        <v>60</v>
      </c>
      <c r="K31" s="127" t="s">
        <v>12</v>
      </c>
    </row>
    <row r="32" spans="1:11" ht="15" customHeight="1" x14ac:dyDescent="0.2">
      <c r="A32" s="127">
        <v>26</v>
      </c>
      <c r="B32" s="40" t="s">
        <v>182</v>
      </c>
      <c r="C32" s="120" t="s">
        <v>12</v>
      </c>
      <c r="D32" s="39" t="s">
        <v>102</v>
      </c>
      <c r="E32" s="39">
        <v>6</v>
      </c>
      <c r="F32" s="109">
        <v>104600</v>
      </c>
      <c r="G32" s="109">
        <f t="shared" si="0"/>
        <v>627600</v>
      </c>
      <c r="H32" s="109">
        <f t="shared" si="1"/>
        <v>62760</v>
      </c>
      <c r="I32" s="126">
        <f t="shared" si="2"/>
        <v>690360</v>
      </c>
      <c r="J32" s="127" t="s">
        <v>60</v>
      </c>
      <c r="K32" s="127" t="s">
        <v>12</v>
      </c>
    </row>
    <row r="33" spans="1:13" ht="15" customHeight="1" x14ac:dyDescent="0.2">
      <c r="A33" s="127">
        <v>27</v>
      </c>
      <c r="B33" s="40" t="s">
        <v>183</v>
      </c>
      <c r="C33" s="120" t="s">
        <v>12</v>
      </c>
      <c r="D33" s="39" t="s">
        <v>102</v>
      </c>
      <c r="E33" s="39">
        <v>6</v>
      </c>
      <c r="F33" s="109">
        <v>6700</v>
      </c>
      <c r="G33" s="109">
        <f t="shared" si="0"/>
        <v>40200</v>
      </c>
      <c r="H33" s="109">
        <f t="shared" si="1"/>
        <v>4020</v>
      </c>
      <c r="I33" s="126">
        <f t="shared" si="2"/>
        <v>44220</v>
      </c>
      <c r="J33" s="127" t="s">
        <v>60</v>
      </c>
      <c r="K33" s="127" t="s">
        <v>12</v>
      </c>
    </row>
    <row r="34" spans="1:13" ht="15" customHeight="1" x14ac:dyDescent="0.2">
      <c r="A34" s="127">
        <v>28</v>
      </c>
      <c r="B34" s="40" t="s">
        <v>184</v>
      </c>
      <c r="C34" s="120" t="s">
        <v>12</v>
      </c>
      <c r="D34" s="39" t="s">
        <v>100</v>
      </c>
      <c r="E34" s="39">
        <v>6</v>
      </c>
      <c r="F34" s="109">
        <v>87400</v>
      </c>
      <c r="G34" s="109">
        <f t="shared" si="0"/>
        <v>524400</v>
      </c>
      <c r="H34" s="109">
        <f t="shared" si="1"/>
        <v>52440</v>
      </c>
      <c r="I34" s="126">
        <f t="shared" si="2"/>
        <v>576840</v>
      </c>
      <c r="J34" s="127" t="s">
        <v>60</v>
      </c>
      <c r="K34" s="127" t="s">
        <v>12</v>
      </c>
    </row>
    <row r="35" spans="1:13" ht="15" customHeight="1" x14ac:dyDescent="0.2">
      <c r="A35" s="127">
        <v>29</v>
      </c>
      <c r="B35" s="40" t="s">
        <v>185</v>
      </c>
      <c r="C35" s="120" t="s">
        <v>12</v>
      </c>
      <c r="D35" s="39" t="s">
        <v>100</v>
      </c>
      <c r="E35" s="39">
        <v>6</v>
      </c>
      <c r="F35" s="109">
        <v>16000</v>
      </c>
      <c r="G35" s="109">
        <f t="shared" si="0"/>
        <v>96000</v>
      </c>
      <c r="H35" s="109">
        <f t="shared" si="1"/>
        <v>9600</v>
      </c>
      <c r="I35" s="126">
        <f t="shared" si="2"/>
        <v>105600</v>
      </c>
      <c r="J35" s="127" t="s">
        <v>60</v>
      </c>
      <c r="K35" s="127" t="s">
        <v>12</v>
      </c>
    </row>
    <row r="36" spans="1:13" ht="15" customHeight="1" x14ac:dyDescent="0.2">
      <c r="A36" s="127">
        <v>30</v>
      </c>
      <c r="B36" s="40" t="s">
        <v>186</v>
      </c>
      <c r="C36" s="120" t="s">
        <v>12</v>
      </c>
      <c r="D36" s="39" t="s">
        <v>100</v>
      </c>
      <c r="E36" s="39">
        <v>6</v>
      </c>
      <c r="F36" s="109">
        <v>34100</v>
      </c>
      <c r="G36" s="109">
        <f t="shared" si="0"/>
        <v>204600</v>
      </c>
      <c r="H36" s="109">
        <f t="shared" si="1"/>
        <v>20460</v>
      </c>
      <c r="I36" s="126">
        <f t="shared" si="2"/>
        <v>225060</v>
      </c>
      <c r="J36" s="127" t="s">
        <v>60</v>
      </c>
      <c r="K36" s="127" t="s">
        <v>12</v>
      </c>
    </row>
    <row r="37" spans="1:13" ht="15" customHeight="1" x14ac:dyDescent="0.2">
      <c r="A37" s="127">
        <v>31</v>
      </c>
      <c r="B37" s="40" t="s">
        <v>121</v>
      </c>
      <c r="C37" s="120" t="s">
        <v>12</v>
      </c>
      <c r="D37" s="39" t="s">
        <v>100</v>
      </c>
      <c r="E37" s="39">
        <v>6</v>
      </c>
      <c r="F37" s="109">
        <v>71600</v>
      </c>
      <c r="G37" s="109">
        <f t="shared" si="0"/>
        <v>429600</v>
      </c>
      <c r="H37" s="109">
        <f t="shared" si="1"/>
        <v>42960</v>
      </c>
      <c r="I37" s="126">
        <f t="shared" si="2"/>
        <v>472560</v>
      </c>
      <c r="J37" s="127" t="s">
        <v>60</v>
      </c>
      <c r="K37" s="127" t="s">
        <v>12</v>
      </c>
    </row>
    <row r="38" spans="1:13" ht="15" customHeight="1" x14ac:dyDescent="0.2">
      <c r="A38" s="127">
        <v>32</v>
      </c>
      <c r="B38" s="40" t="s">
        <v>187</v>
      </c>
      <c r="C38" s="120" t="s">
        <v>12</v>
      </c>
      <c r="D38" s="39" t="s">
        <v>100</v>
      </c>
      <c r="E38" s="39">
        <v>6</v>
      </c>
      <c r="F38" s="109">
        <v>87000</v>
      </c>
      <c r="G38" s="109">
        <f t="shared" si="0"/>
        <v>522000</v>
      </c>
      <c r="H38" s="109">
        <f t="shared" si="1"/>
        <v>52200</v>
      </c>
      <c r="I38" s="126">
        <f t="shared" si="2"/>
        <v>574200</v>
      </c>
      <c r="J38" s="127" t="s">
        <v>60</v>
      </c>
      <c r="K38" s="127" t="s">
        <v>12</v>
      </c>
    </row>
    <row r="39" spans="1:13" ht="15" customHeight="1" x14ac:dyDescent="0.2">
      <c r="A39" s="127">
        <v>33</v>
      </c>
      <c r="B39" s="40" t="s">
        <v>188</v>
      </c>
      <c r="C39" s="120" t="s">
        <v>12</v>
      </c>
      <c r="D39" s="39" t="s">
        <v>100</v>
      </c>
      <c r="E39" s="39">
        <v>6</v>
      </c>
      <c r="F39" s="109">
        <v>46200</v>
      </c>
      <c r="G39" s="109">
        <f t="shared" si="0"/>
        <v>277200</v>
      </c>
      <c r="H39" s="109">
        <f t="shared" si="1"/>
        <v>27720</v>
      </c>
      <c r="I39" s="126">
        <f t="shared" si="2"/>
        <v>304920</v>
      </c>
      <c r="J39" s="127" t="s">
        <v>60</v>
      </c>
      <c r="K39" s="127" t="s">
        <v>12</v>
      </c>
    </row>
    <row r="40" spans="1:13" ht="15" customHeight="1" x14ac:dyDescent="0.2">
      <c r="A40" s="127">
        <v>34</v>
      </c>
      <c r="B40" s="163" t="s">
        <v>189</v>
      </c>
      <c r="C40" s="120" t="s">
        <v>12</v>
      </c>
      <c r="D40" s="39" t="s">
        <v>195</v>
      </c>
      <c r="E40" s="39">
        <v>90</v>
      </c>
      <c r="F40" s="109">
        <v>81600</v>
      </c>
      <c r="G40" s="109">
        <f t="shared" si="0"/>
        <v>7344000</v>
      </c>
      <c r="H40" s="109">
        <f t="shared" si="1"/>
        <v>734400</v>
      </c>
      <c r="I40" s="126">
        <f t="shared" si="2"/>
        <v>8078400</v>
      </c>
      <c r="J40" s="127" t="s">
        <v>60</v>
      </c>
      <c r="K40" s="127" t="s">
        <v>12</v>
      </c>
    </row>
    <row r="41" spans="1:13" ht="15" customHeight="1" x14ac:dyDescent="0.2">
      <c r="A41" s="127">
        <v>35</v>
      </c>
      <c r="B41" s="163" t="s">
        <v>190</v>
      </c>
      <c r="C41" s="120" t="s">
        <v>12</v>
      </c>
      <c r="D41" s="39" t="s">
        <v>102</v>
      </c>
      <c r="E41" s="39">
        <v>9</v>
      </c>
      <c r="F41" s="109">
        <v>24200</v>
      </c>
      <c r="G41" s="201">
        <f t="shared" si="0"/>
        <v>217800</v>
      </c>
      <c r="H41" s="201">
        <f t="shared" si="1"/>
        <v>21780</v>
      </c>
      <c r="I41" s="172">
        <f t="shared" si="2"/>
        <v>239580</v>
      </c>
      <c r="J41" s="127" t="s">
        <v>60</v>
      </c>
      <c r="K41" s="127" t="s">
        <v>12</v>
      </c>
    </row>
    <row r="42" spans="1:13" s="99" customFormat="1" ht="15" customHeight="1" x14ac:dyDescent="0.2">
      <c r="A42" s="103"/>
      <c r="B42" s="253" t="s">
        <v>27</v>
      </c>
      <c r="C42" s="254"/>
      <c r="D42" s="254"/>
      <c r="E42" s="254"/>
      <c r="F42" s="273"/>
      <c r="G42" s="192"/>
      <c r="H42" s="192"/>
      <c r="I42" s="104">
        <f>I45-I43-I44</f>
        <v>37660687</v>
      </c>
      <c r="J42" s="103"/>
      <c r="K42" s="103"/>
    </row>
    <row r="43" spans="1:13" s="99" customFormat="1" ht="15" customHeight="1" x14ac:dyDescent="0.2">
      <c r="A43" s="103"/>
      <c r="B43" s="253" t="s">
        <v>77</v>
      </c>
      <c r="C43" s="254"/>
      <c r="D43" s="254"/>
      <c r="E43" s="254"/>
      <c r="F43" s="273"/>
      <c r="G43" s="192"/>
      <c r="H43" s="192"/>
      <c r="I43" s="104">
        <f>M43*10%</f>
        <v>3823420</v>
      </c>
      <c r="J43" s="103"/>
      <c r="K43" s="103"/>
      <c r="M43" s="128">
        <f>100/110*I45</f>
        <v>38234200</v>
      </c>
    </row>
    <row r="44" spans="1:13" s="99" customFormat="1" ht="15" customHeight="1" x14ac:dyDescent="0.2">
      <c r="A44" s="103"/>
      <c r="B44" s="253" t="s">
        <v>73</v>
      </c>
      <c r="C44" s="254"/>
      <c r="D44" s="254"/>
      <c r="E44" s="254"/>
      <c r="F44" s="273"/>
      <c r="G44" s="192"/>
      <c r="H44" s="192"/>
      <c r="I44" s="104">
        <f>M43*1.5%</f>
        <v>573513</v>
      </c>
      <c r="J44" s="103"/>
      <c r="K44" s="103"/>
    </row>
    <row r="45" spans="1:13" s="99" customFormat="1" ht="15" customHeight="1" x14ac:dyDescent="0.2">
      <c r="A45" s="103"/>
      <c r="B45" s="253" t="s">
        <v>61</v>
      </c>
      <c r="C45" s="254"/>
      <c r="D45" s="254"/>
      <c r="E45" s="254"/>
      <c r="F45" s="273"/>
      <c r="G45" s="192"/>
      <c r="H45" s="192"/>
      <c r="I45" s="104">
        <f>SUM(I7:I41)</f>
        <v>42057620</v>
      </c>
      <c r="J45" s="103"/>
      <c r="K45" s="103"/>
    </row>
    <row r="46" spans="1:13" x14ac:dyDescent="0.2">
      <c r="A46" t="s">
        <v>62</v>
      </c>
    </row>
    <row r="47" spans="1:13" x14ac:dyDescent="0.2">
      <c r="A47" t="s">
        <v>63</v>
      </c>
    </row>
    <row r="48" spans="1:13" x14ac:dyDescent="0.2">
      <c r="A48" t="s">
        <v>64</v>
      </c>
    </row>
    <row r="49" spans="1:10" ht="5.25" customHeight="1" x14ac:dyDescent="0.2"/>
    <row r="50" spans="1:10" ht="15.75" x14ac:dyDescent="0.25">
      <c r="B50" s="229" t="s">
        <v>68</v>
      </c>
      <c r="C50" s="229"/>
      <c r="E50" s="275" t="s">
        <v>70</v>
      </c>
      <c r="F50" s="275"/>
      <c r="G50" s="275"/>
      <c r="H50" s="275"/>
      <c r="I50" s="275"/>
      <c r="J50" s="275"/>
    </row>
    <row r="51" spans="1:10" ht="15" x14ac:dyDescent="0.2">
      <c r="A51" t="s">
        <v>65</v>
      </c>
      <c r="B51" s="229" t="s">
        <v>78</v>
      </c>
      <c r="C51" s="229"/>
      <c r="E51" s="275" t="s">
        <v>105</v>
      </c>
      <c r="F51" s="275"/>
      <c r="G51" s="275"/>
      <c r="H51" s="275"/>
      <c r="I51" s="275"/>
      <c r="J51" s="275"/>
    </row>
    <row r="52" spans="1:10" ht="15.75" x14ac:dyDescent="0.25">
      <c r="B52" s="101" t="s">
        <v>69</v>
      </c>
      <c r="C52" s="18"/>
      <c r="E52" s="275" t="s">
        <v>71</v>
      </c>
      <c r="F52" s="275"/>
      <c r="G52" s="275"/>
      <c r="H52" s="275"/>
      <c r="I52" s="275"/>
      <c r="J52" s="275"/>
    </row>
    <row r="53" spans="1:10" ht="15" x14ac:dyDescent="0.25">
      <c r="B53" s="101" t="s">
        <v>69</v>
      </c>
      <c r="C53" s="18"/>
    </row>
    <row r="54" spans="1:10" ht="15" x14ac:dyDescent="0.25">
      <c r="B54" s="101" t="s">
        <v>69</v>
      </c>
      <c r="C54" s="18"/>
    </row>
    <row r="55" spans="1:10" ht="15.75" x14ac:dyDescent="0.25">
      <c r="B55" s="230" t="s">
        <v>79</v>
      </c>
      <c r="C55" s="230"/>
      <c r="E55" s="276" t="s">
        <v>155</v>
      </c>
      <c r="F55" s="276"/>
      <c r="G55" s="276"/>
      <c r="H55" s="276"/>
      <c r="I55" s="276"/>
      <c r="J55" s="276"/>
    </row>
    <row r="56" spans="1:10" ht="15.75" x14ac:dyDescent="0.25">
      <c r="B56" s="275" t="s">
        <v>67</v>
      </c>
      <c r="C56" s="275"/>
      <c r="E56" s="275" t="s">
        <v>156</v>
      </c>
      <c r="F56" s="275"/>
      <c r="G56" s="275"/>
      <c r="H56" s="275"/>
      <c r="I56" s="275"/>
      <c r="J56" s="275"/>
    </row>
  </sheetData>
  <mergeCells count="23">
    <mergeCell ref="B44:F44"/>
    <mergeCell ref="E56:J56"/>
    <mergeCell ref="B43:F43"/>
    <mergeCell ref="B50:C50"/>
    <mergeCell ref="B51:C51"/>
    <mergeCell ref="B55:C55"/>
    <mergeCell ref="B56:C56"/>
    <mergeCell ref="E50:J50"/>
    <mergeCell ref="E51:J51"/>
    <mergeCell ref="E52:J52"/>
    <mergeCell ref="E55:J55"/>
    <mergeCell ref="B45:F45"/>
    <mergeCell ref="C4:C5"/>
    <mergeCell ref="J4:K4"/>
    <mergeCell ref="B42:F42"/>
    <mergeCell ref="A4:A5"/>
    <mergeCell ref="B4:B5"/>
    <mergeCell ref="D4:D5"/>
    <mergeCell ref="E4:E5"/>
    <mergeCell ref="F4:F5"/>
    <mergeCell ref="I4:I5"/>
    <mergeCell ref="G4:G5"/>
    <mergeCell ref="H4:H5"/>
  </mergeCells>
  <pageMargins left="0.54" right="0.31" top="0.5" bottom="0.75" header="0.3" footer="0.3"/>
  <pageSetup paperSize="5" scale="85" orientation="portrait" horizontalDpi="4294967293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view="pageBreakPreview" topLeftCell="A36" zoomScaleNormal="80" zoomScaleSheetLayoutView="100" workbookViewId="0">
      <selection activeCell="J61" sqref="J61:N61"/>
    </sheetView>
  </sheetViews>
  <sheetFormatPr defaultRowHeight="14.25" x14ac:dyDescent="0.2"/>
  <cols>
    <col min="1" max="1" width="5.28515625" style="89" customWidth="1"/>
    <col min="2" max="2" width="7.42578125" style="18" customWidth="1"/>
    <col min="3" max="3" width="18.7109375" style="18" customWidth="1"/>
    <col min="4" max="4" width="8.140625" style="18" customWidth="1"/>
    <col min="5" max="5" width="12.5703125" style="18" customWidth="1"/>
    <col min="6" max="6" width="11.140625" style="18" customWidth="1"/>
    <col min="7" max="7" width="7.42578125" style="18" customWidth="1"/>
    <col min="8" max="8" width="6.140625" style="18" customWidth="1"/>
    <col min="9" max="9" width="5.42578125" style="68" customWidth="1"/>
    <col min="10" max="10" width="6" style="68" customWidth="1"/>
    <col min="11" max="11" width="14.140625" style="68" customWidth="1"/>
    <col min="12" max="13" width="14.140625" style="193" customWidth="1"/>
    <col min="14" max="14" width="15.42578125" style="18" customWidth="1"/>
    <col min="15" max="15" width="14.28515625" style="18" customWidth="1"/>
    <col min="16" max="16" width="1.42578125" style="18" customWidth="1"/>
    <col min="17" max="17" width="16" style="18" customWidth="1"/>
    <col min="18" max="16384" width="9.140625" style="18"/>
  </cols>
  <sheetData>
    <row r="1" spans="1:16" ht="15" x14ac:dyDescent="0.25">
      <c r="A1" s="278" t="s">
        <v>20</v>
      </c>
      <c r="B1" s="278"/>
      <c r="C1" s="88" t="s">
        <v>21</v>
      </c>
    </row>
    <row r="2" spans="1:16" ht="15" x14ac:dyDescent="0.25">
      <c r="A2" s="278" t="s">
        <v>112</v>
      </c>
      <c r="B2" s="278"/>
      <c r="C2" s="88" t="s">
        <v>202</v>
      </c>
    </row>
    <row r="4" spans="1:16" x14ac:dyDescent="0.2">
      <c r="A4" s="242" t="s">
        <v>23</v>
      </c>
      <c r="B4" s="248" t="s">
        <v>24</v>
      </c>
      <c r="C4" s="248"/>
      <c r="D4" s="279" t="s">
        <v>200</v>
      </c>
      <c r="E4" s="287" t="s">
        <v>26</v>
      </c>
      <c r="F4" s="248"/>
      <c r="G4" s="248"/>
      <c r="H4" s="248"/>
      <c r="I4" s="288" t="s">
        <v>27</v>
      </c>
      <c r="J4" s="293"/>
      <c r="K4" s="293"/>
      <c r="L4" s="293"/>
      <c r="M4" s="293"/>
      <c r="N4" s="287"/>
      <c r="O4" s="248" t="s">
        <v>207</v>
      </c>
    </row>
    <row r="5" spans="1:16" x14ac:dyDescent="0.2">
      <c r="A5" s="243"/>
      <c r="B5" s="248"/>
      <c r="C5" s="248"/>
      <c r="D5" s="280"/>
      <c r="E5" s="248" t="s">
        <v>22</v>
      </c>
      <c r="F5" s="248"/>
      <c r="G5" s="248" t="s">
        <v>29</v>
      </c>
      <c r="H5" s="288"/>
      <c r="I5" s="289" t="s">
        <v>30</v>
      </c>
      <c r="J5" s="290"/>
      <c r="K5" s="69" t="s">
        <v>31</v>
      </c>
      <c r="L5" s="194" t="s">
        <v>31</v>
      </c>
      <c r="M5" s="196" t="s">
        <v>196</v>
      </c>
      <c r="N5" s="248" t="s">
        <v>27</v>
      </c>
      <c r="O5" s="287"/>
    </row>
    <row r="6" spans="1:16" x14ac:dyDescent="0.2">
      <c r="A6" s="244"/>
      <c r="B6" s="248"/>
      <c r="C6" s="248"/>
      <c r="D6" s="281"/>
      <c r="E6" s="248"/>
      <c r="F6" s="248"/>
      <c r="G6" s="248"/>
      <c r="H6" s="288"/>
      <c r="I6" s="291" t="s">
        <v>32</v>
      </c>
      <c r="J6" s="292"/>
      <c r="K6" s="70" t="s">
        <v>33</v>
      </c>
      <c r="L6" s="195"/>
      <c r="M6" s="198"/>
      <c r="N6" s="248"/>
      <c r="O6" s="287"/>
    </row>
    <row r="7" spans="1:16" x14ac:dyDescent="0.2">
      <c r="A7" s="129">
        <v>1</v>
      </c>
      <c r="B7" s="148" t="s">
        <v>157</v>
      </c>
      <c r="C7" s="37"/>
      <c r="D7" s="121" t="s">
        <v>12</v>
      </c>
      <c r="E7" s="289" t="s">
        <v>203</v>
      </c>
      <c r="F7" s="290"/>
      <c r="G7" s="122" t="s">
        <v>204</v>
      </c>
      <c r="H7" s="115"/>
      <c r="I7" s="154">
        <v>10</v>
      </c>
      <c r="J7" s="29" t="s">
        <v>191</v>
      </c>
      <c r="K7" s="201">
        <v>291600</v>
      </c>
      <c r="L7" s="201">
        <f>K7*I7</f>
        <v>2916000</v>
      </c>
      <c r="M7" s="201">
        <f>L7*10%</f>
        <v>291600</v>
      </c>
      <c r="N7" s="124">
        <f>L7+M7</f>
        <v>3207600</v>
      </c>
      <c r="O7" s="116"/>
      <c r="P7" s="166"/>
    </row>
    <row r="8" spans="1:16" x14ac:dyDescent="0.2">
      <c r="A8" s="127">
        <v>2</v>
      </c>
      <c r="B8" s="148" t="s">
        <v>158</v>
      </c>
      <c r="C8" s="41"/>
      <c r="D8" s="206" t="s">
        <v>12</v>
      </c>
      <c r="E8" s="207"/>
      <c r="F8" s="208"/>
      <c r="G8" s="207"/>
      <c r="H8" s="209"/>
      <c r="I8" s="39">
        <v>110</v>
      </c>
      <c r="J8" s="39" t="s">
        <v>192</v>
      </c>
      <c r="K8" s="109">
        <v>92400</v>
      </c>
      <c r="L8" s="109">
        <f t="shared" ref="L8:L36" si="0">K8*I8</f>
        <v>10164000</v>
      </c>
      <c r="M8" s="109">
        <f t="shared" ref="M8:M36" si="1">L8*10%</f>
        <v>1016400</v>
      </c>
      <c r="N8" s="126">
        <f t="shared" ref="N8:N36" si="2">L8+M8</f>
        <v>11180400</v>
      </c>
      <c r="O8" s="208"/>
      <c r="P8" s="164"/>
    </row>
    <row r="9" spans="1:16" x14ac:dyDescent="0.2">
      <c r="A9" s="127">
        <v>3</v>
      </c>
      <c r="B9" s="40" t="s">
        <v>159</v>
      </c>
      <c r="C9" s="41"/>
      <c r="D9" s="206" t="s">
        <v>12</v>
      </c>
      <c r="E9" s="207"/>
      <c r="F9" s="208"/>
      <c r="G9" s="207"/>
      <c r="H9" s="209"/>
      <c r="I9" s="39">
        <v>26</v>
      </c>
      <c r="J9" s="39" t="s">
        <v>102</v>
      </c>
      <c r="K9" s="109">
        <v>208000</v>
      </c>
      <c r="L9" s="109">
        <f t="shared" si="0"/>
        <v>5408000</v>
      </c>
      <c r="M9" s="109">
        <f t="shared" si="1"/>
        <v>540800</v>
      </c>
      <c r="N9" s="126">
        <f t="shared" si="2"/>
        <v>5948800</v>
      </c>
      <c r="O9" s="208"/>
      <c r="P9" s="164"/>
    </row>
    <row r="10" spans="1:16" x14ac:dyDescent="0.2">
      <c r="A10" s="127">
        <v>4</v>
      </c>
      <c r="B10" s="40" t="s">
        <v>160</v>
      </c>
      <c r="C10" s="41"/>
      <c r="D10" s="206" t="s">
        <v>12</v>
      </c>
      <c r="E10" s="207"/>
      <c r="F10" s="208"/>
      <c r="G10" s="207"/>
      <c r="H10" s="209"/>
      <c r="I10" s="39">
        <v>2</v>
      </c>
      <c r="J10" s="39" t="s">
        <v>122</v>
      </c>
      <c r="K10" s="109">
        <v>42400</v>
      </c>
      <c r="L10" s="109">
        <f t="shared" si="0"/>
        <v>84800</v>
      </c>
      <c r="M10" s="109">
        <f t="shared" si="1"/>
        <v>8480</v>
      </c>
      <c r="N10" s="126">
        <f t="shared" si="2"/>
        <v>93280</v>
      </c>
      <c r="O10" s="208"/>
      <c r="P10" s="164"/>
    </row>
    <row r="11" spans="1:16" x14ac:dyDescent="0.2">
      <c r="A11" s="127">
        <v>5</v>
      </c>
      <c r="B11" s="40" t="s">
        <v>161</v>
      </c>
      <c r="C11" s="41"/>
      <c r="D11" s="206" t="s">
        <v>12</v>
      </c>
      <c r="E11" s="207"/>
      <c r="F11" s="208"/>
      <c r="G11" s="207"/>
      <c r="H11" s="209"/>
      <c r="I11" s="39">
        <v>2</v>
      </c>
      <c r="J11" s="39" t="s">
        <v>102</v>
      </c>
      <c r="K11" s="109">
        <v>1980000</v>
      </c>
      <c r="L11" s="109">
        <f t="shared" si="0"/>
        <v>3960000</v>
      </c>
      <c r="M11" s="109">
        <f t="shared" si="1"/>
        <v>396000</v>
      </c>
      <c r="N11" s="126">
        <f t="shared" si="2"/>
        <v>4356000</v>
      </c>
      <c r="O11" s="208"/>
      <c r="P11" s="164"/>
    </row>
    <row r="12" spans="1:16" x14ac:dyDescent="0.2">
      <c r="A12" s="127">
        <v>6</v>
      </c>
      <c r="B12" s="40" t="s">
        <v>162</v>
      </c>
      <c r="C12" s="41"/>
      <c r="D12" s="206" t="s">
        <v>12</v>
      </c>
      <c r="E12" s="207"/>
      <c r="F12" s="208"/>
      <c r="G12" s="207"/>
      <c r="H12" s="209"/>
      <c r="I12" s="39">
        <v>2</v>
      </c>
      <c r="J12" s="39" t="s">
        <v>101</v>
      </c>
      <c r="K12" s="109">
        <v>23000</v>
      </c>
      <c r="L12" s="109">
        <f t="shared" si="0"/>
        <v>46000</v>
      </c>
      <c r="M12" s="109">
        <f t="shared" si="1"/>
        <v>4600</v>
      </c>
      <c r="N12" s="126">
        <f t="shared" si="2"/>
        <v>50600</v>
      </c>
      <c r="O12" s="208"/>
      <c r="P12" s="164"/>
    </row>
    <row r="13" spans="1:16" x14ac:dyDescent="0.2">
      <c r="A13" s="127">
        <v>7</v>
      </c>
      <c r="B13" s="40" t="s">
        <v>163</v>
      </c>
      <c r="C13" s="41"/>
      <c r="D13" s="206" t="s">
        <v>12</v>
      </c>
      <c r="E13" s="207"/>
      <c r="F13" s="208"/>
      <c r="G13" s="207"/>
      <c r="H13" s="209"/>
      <c r="I13" s="39">
        <v>2</v>
      </c>
      <c r="J13" s="39" t="s">
        <v>100</v>
      </c>
      <c r="K13" s="109">
        <v>72700</v>
      </c>
      <c r="L13" s="109">
        <f t="shared" si="0"/>
        <v>145400</v>
      </c>
      <c r="M13" s="109">
        <f t="shared" si="1"/>
        <v>14540</v>
      </c>
      <c r="N13" s="126">
        <f t="shared" si="2"/>
        <v>159940</v>
      </c>
      <c r="O13" s="208"/>
      <c r="P13" s="166"/>
    </row>
    <row r="14" spans="1:16" x14ac:dyDescent="0.2">
      <c r="A14" s="127">
        <v>8</v>
      </c>
      <c r="B14" s="40" t="s">
        <v>164</v>
      </c>
      <c r="C14" s="41"/>
      <c r="D14" s="206" t="s">
        <v>12</v>
      </c>
      <c r="E14" s="207"/>
      <c r="F14" s="208"/>
      <c r="G14" s="207"/>
      <c r="H14" s="209"/>
      <c r="I14" s="39">
        <v>2</v>
      </c>
      <c r="J14" s="39" t="s">
        <v>100</v>
      </c>
      <c r="K14" s="109">
        <v>77000</v>
      </c>
      <c r="L14" s="109">
        <f t="shared" si="0"/>
        <v>154000</v>
      </c>
      <c r="M14" s="109">
        <f t="shared" si="1"/>
        <v>15400</v>
      </c>
      <c r="N14" s="126">
        <f t="shared" si="2"/>
        <v>169400</v>
      </c>
      <c r="O14" s="208"/>
      <c r="P14" s="164"/>
    </row>
    <row r="15" spans="1:16" x14ac:dyDescent="0.2">
      <c r="A15" s="127">
        <v>9</v>
      </c>
      <c r="B15" s="40" t="s">
        <v>165</v>
      </c>
      <c r="C15" s="41"/>
      <c r="D15" s="206" t="s">
        <v>12</v>
      </c>
      <c r="E15" s="207"/>
      <c r="F15" s="208"/>
      <c r="G15" s="207"/>
      <c r="H15" s="209"/>
      <c r="I15" s="39">
        <v>3</v>
      </c>
      <c r="J15" s="39" t="s">
        <v>101</v>
      </c>
      <c r="K15" s="109">
        <v>81400</v>
      </c>
      <c r="L15" s="109">
        <f t="shared" si="0"/>
        <v>244200</v>
      </c>
      <c r="M15" s="109">
        <f t="shared" si="1"/>
        <v>24420</v>
      </c>
      <c r="N15" s="126">
        <f t="shared" si="2"/>
        <v>268620</v>
      </c>
      <c r="O15" s="208"/>
      <c r="P15" s="166"/>
    </row>
    <row r="16" spans="1:16" ht="14.25" customHeight="1" x14ac:dyDescent="0.2">
      <c r="A16" s="127">
        <v>10</v>
      </c>
      <c r="B16" s="40" t="s">
        <v>166</v>
      </c>
      <c r="C16" s="41"/>
      <c r="D16" s="206" t="s">
        <v>12</v>
      </c>
      <c r="E16" s="207"/>
      <c r="F16" s="208"/>
      <c r="G16" s="207"/>
      <c r="H16" s="209"/>
      <c r="I16" s="39">
        <v>3</v>
      </c>
      <c r="J16" s="39" t="s">
        <v>100</v>
      </c>
      <c r="K16" s="109">
        <v>82600</v>
      </c>
      <c r="L16" s="109">
        <f t="shared" si="0"/>
        <v>247800</v>
      </c>
      <c r="M16" s="109">
        <f t="shared" si="1"/>
        <v>24780</v>
      </c>
      <c r="N16" s="126">
        <f t="shared" si="2"/>
        <v>272580</v>
      </c>
      <c r="O16" s="208"/>
      <c r="P16" s="164"/>
    </row>
    <row r="17" spans="1:16" x14ac:dyDescent="0.2">
      <c r="A17" s="127">
        <v>11</v>
      </c>
      <c r="B17" s="40" t="s">
        <v>167</v>
      </c>
      <c r="C17" s="41"/>
      <c r="D17" s="206" t="s">
        <v>12</v>
      </c>
      <c r="E17" s="207"/>
      <c r="F17" s="208"/>
      <c r="G17" s="207"/>
      <c r="H17" s="209"/>
      <c r="I17" s="39">
        <v>4</v>
      </c>
      <c r="J17" s="39" t="s">
        <v>102</v>
      </c>
      <c r="K17" s="109">
        <v>143000</v>
      </c>
      <c r="L17" s="109">
        <f t="shared" si="0"/>
        <v>572000</v>
      </c>
      <c r="M17" s="109">
        <f t="shared" si="1"/>
        <v>57200</v>
      </c>
      <c r="N17" s="126">
        <f t="shared" si="2"/>
        <v>629200</v>
      </c>
      <c r="O17" s="208"/>
      <c r="P17" s="164"/>
    </row>
    <row r="18" spans="1:16" x14ac:dyDescent="0.2">
      <c r="A18" s="127">
        <v>12</v>
      </c>
      <c r="B18" s="40" t="s">
        <v>168</v>
      </c>
      <c r="C18" s="41"/>
      <c r="D18" s="206" t="s">
        <v>12</v>
      </c>
      <c r="E18" s="207"/>
      <c r="F18" s="208"/>
      <c r="G18" s="207"/>
      <c r="H18" s="209"/>
      <c r="I18" s="39">
        <v>4</v>
      </c>
      <c r="J18" s="39" t="s">
        <v>102</v>
      </c>
      <c r="K18" s="109">
        <v>12000</v>
      </c>
      <c r="L18" s="109">
        <f t="shared" si="0"/>
        <v>48000</v>
      </c>
      <c r="M18" s="109">
        <f t="shared" si="1"/>
        <v>4800</v>
      </c>
      <c r="N18" s="126">
        <f t="shared" si="2"/>
        <v>52800</v>
      </c>
      <c r="O18" s="208"/>
      <c r="P18" s="164"/>
    </row>
    <row r="19" spans="1:16" ht="13.5" customHeight="1" x14ac:dyDescent="0.2">
      <c r="A19" s="127">
        <v>13</v>
      </c>
      <c r="B19" s="40" t="s">
        <v>175</v>
      </c>
      <c r="C19" s="41"/>
      <c r="D19" s="206" t="s">
        <v>12</v>
      </c>
      <c r="E19" s="207"/>
      <c r="F19" s="208"/>
      <c r="G19" s="207"/>
      <c r="H19" s="209"/>
      <c r="I19" s="39">
        <v>50</v>
      </c>
      <c r="J19" s="39" t="s">
        <v>102</v>
      </c>
      <c r="K19" s="109">
        <v>8500</v>
      </c>
      <c r="L19" s="109">
        <f t="shared" si="0"/>
        <v>425000</v>
      </c>
      <c r="M19" s="109">
        <f t="shared" si="1"/>
        <v>42500</v>
      </c>
      <c r="N19" s="126">
        <f t="shared" si="2"/>
        <v>467500</v>
      </c>
      <c r="O19" s="208"/>
      <c r="P19" s="164"/>
    </row>
    <row r="20" spans="1:16" x14ac:dyDescent="0.2">
      <c r="A20" s="127">
        <v>14</v>
      </c>
      <c r="B20" s="40" t="s">
        <v>170</v>
      </c>
      <c r="C20" s="41"/>
      <c r="D20" s="206" t="s">
        <v>12</v>
      </c>
      <c r="E20" s="207"/>
      <c r="F20" s="208"/>
      <c r="G20" s="207"/>
      <c r="H20" s="209"/>
      <c r="I20" s="39">
        <v>4</v>
      </c>
      <c r="J20" s="39" t="s">
        <v>122</v>
      </c>
      <c r="K20" s="109">
        <v>34400</v>
      </c>
      <c r="L20" s="109">
        <f t="shared" si="0"/>
        <v>137600</v>
      </c>
      <c r="M20" s="109">
        <f t="shared" si="1"/>
        <v>13760</v>
      </c>
      <c r="N20" s="126">
        <f t="shared" si="2"/>
        <v>151360</v>
      </c>
      <c r="O20" s="208"/>
      <c r="P20" s="164"/>
    </row>
    <row r="21" spans="1:16" x14ac:dyDescent="0.2">
      <c r="A21" s="127">
        <v>15</v>
      </c>
      <c r="B21" s="40" t="s">
        <v>171</v>
      </c>
      <c r="C21" s="41"/>
      <c r="D21" s="206" t="s">
        <v>12</v>
      </c>
      <c r="E21" s="207"/>
      <c r="F21" s="208"/>
      <c r="G21" s="207"/>
      <c r="H21" s="209"/>
      <c r="I21" s="39">
        <v>5</v>
      </c>
      <c r="J21" s="39" t="s">
        <v>102</v>
      </c>
      <c r="K21" s="109">
        <v>50700</v>
      </c>
      <c r="L21" s="109">
        <f t="shared" si="0"/>
        <v>253500</v>
      </c>
      <c r="M21" s="109">
        <f t="shared" si="1"/>
        <v>25350</v>
      </c>
      <c r="N21" s="126">
        <f t="shared" si="2"/>
        <v>278850</v>
      </c>
      <c r="O21" s="208"/>
      <c r="P21" s="166"/>
    </row>
    <row r="22" spans="1:16" x14ac:dyDescent="0.2">
      <c r="A22" s="127">
        <v>16</v>
      </c>
      <c r="B22" s="40" t="s">
        <v>172</v>
      </c>
      <c r="C22" s="41"/>
      <c r="D22" s="206" t="s">
        <v>12</v>
      </c>
      <c r="E22" s="207"/>
      <c r="F22" s="208"/>
      <c r="G22" s="207"/>
      <c r="H22" s="209"/>
      <c r="I22" s="39">
        <v>5</v>
      </c>
      <c r="J22" s="39" t="s">
        <v>102</v>
      </c>
      <c r="K22" s="109">
        <v>25300</v>
      </c>
      <c r="L22" s="109">
        <f t="shared" si="0"/>
        <v>126500</v>
      </c>
      <c r="M22" s="109">
        <f t="shared" si="1"/>
        <v>12650</v>
      </c>
      <c r="N22" s="126">
        <f t="shared" si="2"/>
        <v>139150</v>
      </c>
      <c r="O22" s="208"/>
      <c r="P22" s="164"/>
    </row>
    <row r="23" spans="1:16" x14ac:dyDescent="0.2">
      <c r="A23" s="127">
        <v>17</v>
      </c>
      <c r="B23" s="40" t="s">
        <v>173</v>
      </c>
      <c r="C23" s="41"/>
      <c r="D23" s="206" t="s">
        <v>12</v>
      </c>
      <c r="E23" s="207"/>
      <c r="F23" s="208"/>
      <c r="G23" s="207"/>
      <c r="H23" s="209"/>
      <c r="I23" s="39">
        <v>5</v>
      </c>
      <c r="J23" s="39" t="s">
        <v>102</v>
      </c>
      <c r="K23" s="109">
        <v>34100</v>
      </c>
      <c r="L23" s="109">
        <f t="shared" si="0"/>
        <v>170500</v>
      </c>
      <c r="M23" s="109">
        <f t="shared" si="1"/>
        <v>17050</v>
      </c>
      <c r="N23" s="126">
        <f t="shared" si="2"/>
        <v>187550</v>
      </c>
      <c r="O23" s="208"/>
      <c r="P23" s="164"/>
    </row>
    <row r="24" spans="1:16" x14ac:dyDescent="0.2">
      <c r="A24" s="127">
        <v>18</v>
      </c>
      <c r="B24" s="40" t="s">
        <v>174</v>
      </c>
      <c r="C24" s="41"/>
      <c r="D24" s="206" t="s">
        <v>12</v>
      </c>
      <c r="E24" s="207"/>
      <c r="F24" s="208"/>
      <c r="G24" s="207"/>
      <c r="H24" s="209"/>
      <c r="I24" s="39">
        <v>5</v>
      </c>
      <c r="J24" s="39" t="s">
        <v>193</v>
      </c>
      <c r="K24" s="109">
        <v>72700</v>
      </c>
      <c r="L24" s="109">
        <f t="shared" si="0"/>
        <v>363500</v>
      </c>
      <c r="M24" s="109">
        <f t="shared" si="1"/>
        <v>36350</v>
      </c>
      <c r="N24" s="126">
        <f t="shared" si="2"/>
        <v>399850</v>
      </c>
      <c r="O24" s="208"/>
      <c r="P24" s="164"/>
    </row>
    <row r="25" spans="1:16" x14ac:dyDescent="0.2">
      <c r="A25" s="127">
        <v>19</v>
      </c>
      <c r="B25" s="40" t="s">
        <v>169</v>
      </c>
      <c r="C25" s="41"/>
      <c r="D25" s="206" t="s">
        <v>12</v>
      </c>
      <c r="E25" s="207"/>
      <c r="F25" s="208"/>
      <c r="G25" s="207"/>
      <c r="H25" s="209"/>
      <c r="I25" s="39">
        <v>5</v>
      </c>
      <c r="J25" s="39" t="s">
        <v>100</v>
      </c>
      <c r="K25" s="109">
        <v>96900</v>
      </c>
      <c r="L25" s="109">
        <f t="shared" si="0"/>
        <v>484500</v>
      </c>
      <c r="M25" s="109">
        <f t="shared" si="1"/>
        <v>48450</v>
      </c>
      <c r="N25" s="126">
        <f t="shared" si="2"/>
        <v>532950</v>
      </c>
      <c r="O25" s="208"/>
      <c r="P25" s="164"/>
    </row>
    <row r="26" spans="1:16" x14ac:dyDescent="0.2">
      <c r="A26" s="127">
        <v>20</v>
      </c>
      <c r="B26" s="40" t="s">
        <v>176</v>
      </c>
      <c r="C26" s="41"/>
      <c r="D26" s="206" t="s">
        <v>12</v>
      </c>
      <c r="E26" s="207"/>
      <c r="F26" s="208"/>
      <c r="G26" s="207"/>
      <c r="H26" s="209"/>
      <c r="I26" s="39">
        <v>5</v>
      </c>
      <c r="J26" s="39" t="s">
        <v>100</v>
      </c>
      <c r="K26" s="109">
        <v>33000</v>
      </c>
      <c r="L26" s="109">
        <f t="shared" si="0"/>
        <v>165000</v>
      </c>
      <c r="M26" s="109">
        <f t="shared" si="1"/>
        <v>16500</v>
      </c>
      <c r="N26" s="126">
        <f t="shared" si="2"/>
        <v>181500</v>
      </c>
      <c r="O26" s="208"/>
      <c r="P26" s="164"/>
    </row>
    <row r="27" spans="1:16" x14ac:dyDescent="0.2">
      <c r="A27" s="127">
        <v>21</v>
      </c>
      <c r="B27" s="40" t="s">
        <v>177</v>
      </c>
      <c r="C27" s="41"/>
      <c r="D27" s="206" t="s">
        <v>12</v>
      </c>
      <c r="E27" s="207"/>
      <c r="F27" s="208"/>
      <c r="G27" s="207"/>
      <c r="H27" s="209"/>
      <c r="I27" s="39">
        <v>5</v>
      </c>
      <c r="J27" s="39" t="s">
        <v>100</v>
      </c>
      <c r="K27" s="109">
        <v>88000</v>
      </c>
      <c r="L27" s="109">
        <f t="shared" si="0"/>
        <v>440000</v>
      </c>
      <c r="M27" s="109">
        <f t="shared" si="1"/>
        <v>44000</v>
      </c>
      <c r="N27" s="126">
        <f t="shared" si="2"/>
        <v>484000</v>
      </c>
      <c r="O27" s="208"/>
      <c r="P27" s="164"/>
    </row>
    <row r="28" spans="1:16" x14ac:dyDescent="0.2">
      <c r="A28" s="127">
        <v>22</v>
      </c>
      <c r="B28" s="40" t="s">
        <v>178</v>
      </c>
      <c r="C28" s="41"/>
      <c r="D28" s="206" t="s">
        <v>12</v>
      </c>
      <c r="E28" s="207"/>
      <c r="F28" s="208"/>
      <c r="G28" s="207"/>
      <c r="H28" s="209"/>
      <c r="I28" s="39">
        <v>5</v>
      </c>
      <c r="J28" s="39" t="s">
        <v>100</v>
      </c>
      <c r="K28" s="109">
        <v>13800</v>
      </c>
      <c r="L28" s="109">
        <f t="shared" si="0"/>
        <v>69000</v>
      </c>
      <c r="M28" s="109">
        <f t="shared" si="1"/>
        <v>6900</v>
      </c>
      <c r="N28" s="126">
        <f t="shared" si="2"/>
        <v>75900</v>
      </c>
      <c r="O28" s="208"/>
      <c r="P28" s="164"/>
    </row>
    <row r="29" spans="1:16" x14ac:dyDescent="0.2">
      <c r="A29" s="127">
        <v>23</v>
      </c>
      <c r="B29" s="40" t="s">
        <v>179</v>
      </c>
      <c r="C29" s="41"/>
      <c r="D29" s="206" t="s">
        <v>12</v>
      </c>
      <c r="E29" s="207"/>
      <c r="F29" s="208"/>
      <c r="G29" s="207"/>
      <c r="H29" s="209"/>
      <c r="I29" s="39">
        <v>5</v>
      </c>
      <c r="J29" s="39" t="s">
        <v>100</v>
      </c>
      <c r="K29" s="109">
        <v>73800</v>
      </c>
      <c r="L29" s="109">
        <f t="shared" si="0"/>
        <v>369000</v>
      </c>
      <c r="M29" s="109">
        <f t="shared" si="1"/>
        <v>36900</v>
      </c>
      <c r="N29" s="126">
        <f t="shared" si="2"/>
        <v>405900</v>
      </c>
      <c r="O29" s="208"/>
      <c r="P29" s="164"/>
    </row>
    <row r="30" spans="1:16" x14ac:dyDescent="0.2">
      <c r="A30" s="127">
        <v>24</v>
      </c>
      <c r="B30" s="40" t="s">
        <v>180</v>
      </c>
      <c r="C30" s="41"/>
      <c r="D30" s="206" t="s">
        <v>12</v>
      </c>
      <c r="E30" s="207"/>
      <c r="F30" s="208"/>
      <c r="G30" s="207"/>
      <c r="H30" s="209"/>
      <c r="I30" s="39">
        <v>5</v>
      </c>
      <c r="J30" s="39" t="s">
        <v>100</v>
      </c>
      <c r="K30" s="109">
        <v>47300</v>
      </c>
      <c r="L30" s="109">
        <f t="shared" si="0"/>
        <v>236500</v>
      </c>
      <c r="M30" s="109">
        <f t="shared" si="1"/>
        <v>23650</v>
      </c>
      <c r="N30" s="126">
        <f t="shared" si="2"/>
        <v>260150</v>
      </c>
      <c r="O30" s="208"/>
      <c r="P30" s="164"/>
    </row>
    <row r="31" spans="1:16" ht="14.25" customHeight="1" x14ac:dyDescent="0.2">
      <c r="A31" s="127">
        <v>25</v>
      </c>
      <c r="B31" s="40" t="s">
        <v>181</v>
      </c>
      <c r="C31" s="41"/>
      <c r="D31" s="206" t="s">
        <v>12</v>
      </c>
      <c r="E31" s="207"/>
      <c r="F31" s="208"/>
      <c r="G31" s="207"/>
      <c r="H31" s="209"/>
      <c r="I31" s="39">
        <v>6</v>
      </c>
      <c r="J31" s="39" t="s">
        <v>194</v>
      </c>
      <c r="K31" s="109">
        <v>120000</v>
      </c>
      <c r="L31" s="109">
        <f t="shared" si="0"/>
        <v>720000</v>
      </c>
      <c r="M31" s="109">
        <f t="shared" si="1"/>
        <v>72000</v>
      </c>
      <c r="N31" s="126">
        <f t="shared" si="2"/>
        <v>792000</v>
      </c>
      <c r="O31" s="208"/>
      <c r="P31" s="164"/>
    </row>
    <row r="32" spans="1:16" ht="15" customHeight="1" x14ac:dyDescent="0.2">
      <c r="A32" s="127">
        <v>26</v>
      </c>
      <c r="B32" s="40" t="s">
        <v>182</v>
      </c>
      <c r="C32" s="41"/>
      <c r="D32" s="206" t="s">
        <v>12</v>
      </c>
      <c r="E32" s="207"/>
      <c r="F32" s="208"/>
      <c r="G32" s="207"/>
      <c r="H32" s="209"/>
      <c r="I32" s="39">
        <v>6</v>
      </c>
      <c r="J32" s="39" t="s">
        <v>102</v>
      </c>
      <c r="K32" s="109">
        <v>104600</v>
      </c>
      <c r="L32" s="109">
        <f t="shared" si="0"/>
        <v>627600</v>
      </c>
      <c r="M32" s="109">
        <f t="shared" si="1"/>
        <v>62760</v>
      </c>
      <c r="N32" s="126">
        <f t="shared" si="2"/>
        <v>690360</v>
      </c>
      <c r="O32" s="208"/>
      <c r="P32" s="164"/>
    </row>
    <row r="33" spans="1:16" ht="13.5" customHeight="1" x14ac:dyDescent="0.2">
      <c r="A33" s="127">
        <v>27</v>
      </c>
      <c r="B33" s="40" t="s">
        <v>183</v>
      </c>
      <c r="C33" s="41"/>
      <c r="D33" s="206" t="s">
        <v>12</v>
      </c>
      <c r="E33" s="207"/>
      <c r="F33" s="208"/>
      <c r="G33" s="207"/>
      <c r="H33" s="209"/>
      <c r="I33" s="39">
        <v>6</v>
      </c>
      <c r="J33" s="39" t="s">
        <v>102</v>
      </c>
      <c r="K33" s="109">
        <v>6700</v>
      </c>
      <c r="L33" s="109">
        <f t="shared" si="0"/>
        <v>40200</v>
      </c>
      <c r="M33" s="109">
        <f t="shared" si="1"/>
        <v>4020</v>
      </c>
      <c r="N33" s="126">
        <f t="shared" si="2"/>
        <v>44220</v>
      </c>
      <c r="O33" s="208"/>
      <c r="P33" s="166"/>
    </row>
    <row r="34" spans="1:16" x14ac:dyDescent="0.2">
      <c r="A34" s="127">
        <v>28</v>
      </c>
      <c r="B34" s="40" t="s">
        <v>184</v>
      </c>
      <c r="C34" s="41"/>
      <c r="D34" s="206" t="s">
        <v>12</v>
      </c>
      <c r="E34" s="207"/>
      <c r="F34" s="208"/>
      <c r="G34" s="207"/>
      <c r="H34" s="209"/>
      <c r="I34" s="39">
        <v>6</v>
      </c>
      <c r="J34" s="39" t="s">
        <v>100</v>
      </c>
      <c r="K34" s="109">
        <v>87400</v>
      </c>
      <c r="L34" s="109">
        <f t="shared" si="0"/>
        <v>524400</v>
      </c>
      <c r="M34" s="109">
        <f t="shared" si="1"/>
        <v>52440</v>
      </c>
      <c r="N34" s="126">
        <f t="shared" si="2"/>
        <v>576840</v>
      </c>
      <c r="O34" s="208"/>
      <c r="P34" s="164"/>
    </row>
    <row r="35" spans="1:16" x14ac:dyDescent="0.2">
      <c r="A35" s="127">
        <v>29</v>
      </c>
      <c r="B35" s="40" t="s">
        <v>185</v>
      </c>
      <c r="C35" s="41"/>
      <c r="D35" s="206" t="s">
        <v>12</v>
      </c>
      <c r="E35" s="207"/>
      <c r="F35" s="208"/>
      <c r="G35" s="207"/>
      <c r="H35" s="209"/>
      <c r="I35" s="39">
        <v>6</v>
      </c>
      <c r="J35" s="39" t="s">
        <v>100</v>
      </c>
      <c r="K35" s="109">
        <v>16000</v>
      </c>
      <c r="L35" s="109">
        <f t="shared" si="0"/>
        <v>96000</v>
      </c>
      <c r="M35" s="109">
        <f t="shared" si="1"/>
        <v>9600</v>
      </c>
      <c r="N35" s="126">
        <f t="shared" si="2"/>
        <v>105600</v>
      </c>
      <c r="O35" s="208"/>
      <c r="P35" s="164"/>
    </row>
    <row r="36" spans="1:16" x14ac:dyDescent="0.2">
      <c r="A36" s="127">
        <v>30</v>
      </c>
      <c r="B36" s="40" t="s">
        <v>186</v>
      </c>
      <c r="C36" s="41"/>
      <c r="D36" s="206" t="s">
        <v>12</v>
      </c>
      <c r="E36" s="207"/>
      <c r="F36" s="208"/>
      <c r="G36" s="207"/>
      <c r="H36" s="209"/>
      <c r="I36" s="39">
        <v>6</v>
      </c>
      <c r="J36" s="39" t="s">
        <v>100</v>
      </c>
      <c r="K36" s="109">
        <v>34100</v>
      </c>
      <c r="L36" s="109">
        <f t="shared" si="0"/>
        <v>204600</v>
      </c>
      <c r="M36" s="109">
        <f t="shared" si="1"/>
        <v>20460</v>
      </c>
      <c r="N36" s="126">
        <f t="shared" si="2"/>
        <v>225060</v>
      </c>
      <c r="O36" s="208"/>
      <c r="P36" s="164"/>
    </row>
    <row r="37" spans="1:16" x14ac:dyDescent="0.2">
      <c r="A37" s="155"/>
      <c r="B37" s="202"/>
      <c r="C37" s="156"/>
      <c r="D37" s="150"/>
      <c r="E37" s="171"/>
      <c r="F37" s="134"/>
      <c r="G37" s="171"/>
      <c r="H37" s="197"/>
      <c r="I37" s="205"/>
      <c r="J37" s="29"/>
      <c r="K37" s="201"/>
      <c r="L37" s="201"/>
      <c r="M37" s="201"/>
      <c r="N37" s="172"/>
      <c r="O37" s="134"/>
      <c r="P37" s="164"/>
    </row>
    <row r="38" spans="1:16" x14ac:dyDescent="0.2">
      <c r="A38" s="173"/>
      <c r="B38" s="153"/>
      <c r="C38" s="174"/>
      <c r="D38" s="175"/>
      <c r="E38" s="167"/>
      <c r="F38" s="167"/>
      <c r="G38" s="167"/>
      <c r="H38" s="167"/>
      <c r="I38" s="176"/>
      <c r="J38" s="177"/>
      <c r="K38" s="178"/>
      <c r="L38" s="178"/>
      <c r="M38" s="178"/>
      <c r="N38" s="179"/>
      <c r="O38" s="167"/>
      <c r="P38" s="164"/>
    </row>
    <row r="39" spans="1:16" x14ac:dyDescent="0.2">
      <c r="A39" s="180"/>
      <c r="B39" s="40"/>
      <c r="C39" s="7"/>
      <c r="D39" s="181"/>
      <c r="E39" s="168"/>
      <c r="F39" s="168"/>
      <c r="G39" s="168"/>
      <c r="H39" s="168"/>
      <c r="I39" s="182"/>
      <c r="J39" s="8"/>
      <c r="K39" s="183"/>
      <c r="L39" s="183"/>
      <c r="M39" s="183"/>
      <c r="N39" s="184"/>
      <c r="O39" s="168"/>
      <c r="P39" s="164"/>
    </row>
    <row r="40" spans="1:16" x14ac:dyDescent="0.2">
      <c r="A40" s="180"/>
      <c r="B40" s="163"/>
      <c r="C40" s="7"/>
      <c r="D40" s="181"/>
      <c r="E40" s="168"/>
      <c r="F40" s="168"/>
      <c r="G40" s="168"/>
      <c r="H40" s="168"/>
      <c r="I40" s="182"/>
      <c r="J40" s="8"/>
      <c r="K40" s="183"/>
      <c r="L40" s="183"/>
      <c r="M40" s="183"/>
      <c r="N40" s="184"/>
      <c r="O40" s="168"/>
      <c r="P40" s="164"/>
    </row>
    <row r="41" spans="1:16" x14ac:dyDescent="0.2">
      <c r="A41" s="180"/>
      <c r="B41" s="163"/>
      <c r="C41" s="7"/>
      <c r="D41" s="181"/>
      <c r="E41" s="168"/>
      <c r="F41" s="168"/>
      <c r="G41" s="168"/>
      <c r="H41" s="168"/>
      <c r="I41" s="182"/>
      <c r="J41" s="8"/>
      <c r="K41" s="183"/>
      <c r="L41" s="183"/>
      <c r="M41" s="183"/>
      <c r="N41" s="184"/>
      <c r="O41" s="168"/>
      <c r="P41" s="164"/>
    </row>
    <row r="42" spans="1:16" x14ac:dyDescent="0.2">
      <c r="A42" s="180"/>
      <c r="B42" s="7"/>
      <c r="C42" s="7"/>
      <c r="D42" s="181"/>
      <c r="E42" s="168"/>
      <c r="F42" s="168"/>
      <c r="G42" s="168"/>
      <c r="H42" s="168"/>
      <c r="I42" s="182"/>
      <c r="J42" s="8"/>
      <c r="K42" s="183"/>
      <c r="L42" s="183"/>
      <c r="M42" s="183"/>
      <c r="N42" s="184"/>
      <c r="O42" s="168"/>
      <c r="P42" s="164"/>
    </row>
    <row r="43" spans="1:16" x14ac:dyDescent="0.2">
      <c r="A43" s="185"/>
      <c r="B43" s="186"/>
      <c r="C43" s="186"/>
      <c r="D43" s="187"/>
      <c r="E43" s="169"/>
      <c r="F43" s="169"/>
      <c r="G43" s="169"/>
      <c r="H43" s="169"/>
      <c r="I43" s="188"/>
      <c r="J43" s="189"/>
      <c r="K43" s="190"/>
      <c r="L43" s="190"/>
      <c r="M43" s="190"/>
      <c r="N43" s="191"/>
      <c r="O43" s="169"/>
      <c r="P43" s="164"/>
    </row>
    <row r="44" spans="1:16" x14ac:dyDescent="0.2">
      <c r="A44" s="170"/>
      <c r="B44" s="153"/>
      <c r="C44" s="162"/>
      <c r="D44" s="150"/>
      <c r="E44" s="171"/>
      <c r="F44" s="134"/>
      <c r="G44" s="171"/>
      <c r="H44" s="168"/>
      <c r="I44" s="205"/>
      <c r="J44" s="29"/>
      <c r="K44" s="201"/>
      <c r="L44" s="201"/>
      <c r="M44" s="201"/>
      <c r="N44" s="172"/>
      <c r="O44" s="134"/>
      <c r="P44" s="164"/>
    </row>
    <row r="45" spans="1:16" x14ac:dyDescent="0.2">
      <c r="A45" s="127">
        <v>31</v>
      </c>
      <c r="B45" s="40" t="s">
        <v>121</v>
      </c>
      <c r="C45" s="41"/>
      <c r="D45" s="206" t="s">
        <v>12</v>
      </c>
      <c r="E45" s="207"/>
      <c r="F45" s="208"/>
      <c r="G45" s="207"/>
      <c r="H45" s="209"/>
      <c r="I45" s="39">
        <v>6</v>
      </c>
      <c r="J45" s="39" t="s">
        <v>100</v>
      </c>
      <c r="K45" s="109">
        <v>71600</v>
      </c>
      <c r="L45" s="109">
        <f>K45*I45</f>
        <v>429600</v>
      </c>
      <c r="M45" s="109">
        <f>L45*10%</f>
        <v>42960</v>
      </c>
      <c r="N45" s="126">
        <f>L45+M45</f>
        <v>472560</v>
      </c>
      <c r="O45" s="132"/>
      <c r="P45" s="164">
        <f t="shared" ref="P45:P49" si="3">I45*K45</f>
        <v>429600</v>
      </c>
    </row>
    <row r="46" spans="1:16" x14ac:dyDescent="0.2">
      <c r="A46" s="127">
        <v>32</v>
      </c>
      <c r="B46" s="40" t="s">
        <v>187</v>
      </c>
      <c r="C46" s="41"/>
      <c r="D46" s="206" t="s">
        <v>12</v>
      </c>
      <c r="E46" s="207"/>
      <c r="F46" s="208"/>
      <c r="G46" s="207"/>
      <c r="H46" s="209"/>
      <c r="I46" s="39">
        <v>6</v>
      </c>
      <c r="J46" s="39" t="s">
        <v>100</v>
      </c>
      <c r="K46" s="109">
        <v>87000</v>
      </c>
      <c r="L46" s="109">
        <f t="shared" ref="L46:L49" si="4">K46*I46</f>
        <v>522000</v>
      </c>
      <c r="M46" s="109">
        <f t="shared" ref="M46:M49" si="5">L46*10%</f>
        <v>52200</v>
      </c>
      <c r="N46" s="126">
        <f t="shared" ref="N46:N49" si="6">L46+M46</f>
        <v>574200</v>
      </c>
      <c r="O46" s="131"/>
      <c r="P46" s="164">
        <f t="shared" si="3"/>
        <v>522000</v>
      </c>
    </row>
    <row r="47" spans="1:16" x14ac:dyDescent="0.2">
      <c r="A47" s="127">
        <v>33</v>
      </c>
      <c r="B47" s="40" t="s">
        <v>188</v>
      </c>
      <c r="C47" s="41"/>
      <c r="D47" s="206" t="s">
        <v>12</v>
      </c>
      <c r="E47" s="207"/>
      <c r="F47" s="208"/>
      <c r="G47" s="207"/>
      <c r="H47" s="209"/>
      <c r="I47" s="39">
        <v>6</v>
      </c>
      <c r="J47" s="39" t="s">
        <v>100</v>
      </c>
      <c r="K47" s="109">
        <v>46200</v>
      </c>
      <c r="L47" s="109">
        <f t="shared" si="4"/>
        <v>277200</v>
      </c>
      <c r="M47" s="109">
        <f t="shared" si="5"/>
        <v>27720</v>
      </c>
      <c r="N47" s="126">
        <f t="shared" si="6"/>
        <v>304920</v>
      </c>
      <c r="O47" s="134"/>
      <c r="P47" s="164">
        <f t="shared" si="3"/>
        <v>277200</v>
      </c>
    </row>
    <row r="48" spans="1:16" x14ac:dyDescent="0.2">
      <c r="A48" s="127">
        <v>34</v>
      </c>
      <c r="B48" s="163" t="s">
        <v>189</v>
      </c>
      <c r="C48" s="41"/>
      <c r="D48" s="206" t="s">
        <v>12</v>
      </c>
      <c r="E48" s="207"/>
      <c r="F48" s="208"/>
      <c r="G48" s="207"/>
      <c r="H48" s="209"/>
      <c r="I48" s="39">
        <v>90</v>
      </c>
      <c r="J48" s="39" t="s">
        <v>195</v>
      </c>
      <c r="K48" s="109">
        <v>81600</v>
      </c>
      <c r="L48" s="109">
        <f t="shared" si="4"/>
        <v>7344000</v>
      </c>
      <c r="M48" s="109">
        <f t="shared" si="5"/>
        <v>734400</v>
      </c>
      <c r="N48" s="126">
        <f t="shared" si="6"/>
        <v>8078400</v>
      </c>
      <c r="O48" s="134"/>
      <c r="P48" s="166">
        <f t="shared" si="3"/>
        <v>7344000</v>
      </c>
    </row>
    <row r="49" spans="1:17" x14ac:dyDescent="0.2">
      <c r="A49" s="203">
        <v>35</v>
      </c>
      <c r="B49" s="210" t="s">
        <v>190</v>
      </c>
      <c r="C49" s="204"/>
      <c r="D49" s="206" t="s">
        <v>12</v>
      </c>
      <c r="E49" s="207"/>
      <c r="F49" s="208"/>
      <c r="G49" s="207"/>
      <c r="H49" s="209"/>
      <c r="I49" s="39">
        <v>9</v>
      </c>
      <c r="J49" s="39" t="s">
        <v>102</v>
      </c>
      <c r="K49" s="109">
        <v>24200</v>
      </c>
      <c r="L49" s="109">
        <f t="shared" si="4"/>
        <v>217800</v>
      </c>
      <c r="M49" s="109">
        <f t="shared" si="5"/>
        <v>21780</v>
      </c>
      <c r="N49" s="126">
        <f t="shared" si="6"/>
        <v>239580</v>
      </c>
      <c r="O49" s="134"/>
      <c r="P49" s="164">
        <f t="shared" si="3"/>
        <v>217800</v>
      </c>
    </row>
    <row r="50" spans="1:17" ht="5.25" customHeight="1" x14ac:dyDescent="0.2">
      <c r="A50" s="170"/>
      <c r="B50" s="153"/>
      <c r="C50" s="162"/>
      <c r="D50" s="150"/>
      <c r="E50" s="171"/>
      <c r="F50" s="134"/>
      <c r="G50" s="171"/>
      <c r="H50" s="197"/>
      <c r="I50" s="149"/>
      <c r="J50" s="149"/>
      <c r="K50" s="151"/>
      <c r="L50" s="201"/>
      <c r="M50" s="201"/>
      <c r="N50" s="172"/>
      <c r="O50" s="131"/>
    </row>
    <row r="51" spans="1:17" s="60" customFormat="1" ht="17.25" customHeight="1" x14ac:dyDescent="0.2">
      <c r="A51" s="282" t="s">
        <v>27</v>
      </c>
      <c r="B51" s="283"/>
      <c r="C51" s="283"/>
      <c r="D51" s="283"/>
      <c r="E51" s="283"/>
      <c r="F51" s="283"/>
      <c r="G51" s="283"/>
      <c r="H51" s="283"/>
      <c r="I51" s="283"/>
      <c r="J51" s="283"/>
      <c r="K51" s="284"/>
      <c r="L51" s="200"/>
      <c r="M51" s="200"/>
      <c r="N51" s="104">
        <f>N54-N52-N53</f>
        <v>37660687</v>
      </c>
      <c r="O51" s="110"/>
      <c r="Q51" s="130">
        <f>100/110*N54</f>
        <v>38234200</v>
      </c>
    </row>
    <row r="52" spans="1:17" s="60" customFormat="1" ht="18" customHeight="1" x14ac:dyDescent="0.2">
      <c r="A52" s="282" t="s">
        <v>77</v>
      </c>
      <c r="B52" s="283"/>
      <c r="C52" s="283"/>
      <c r="D52" s="283"/>
      <c r="E52" s="283"/>
      <c r="F52" s="283"/>
      <c r="G52" s="283"/>
      <c r="H52" s="283"/>
      <c r="I52" s="283"/>
      <c r="J52" s="283"/>
      <c r="K52" s="284"/>
      <c r="L52" s="200"/>
      <c r="M52" s="200"/>
      <c r="N52" s="104">
        <f>Q51*10%</f>
        <v>3823420</v>
      </c>
      <c r="O52" s="110"/>
      <c r="P52" s="165">
        <f>SUM(P7:P49)</f>
        <v>8790600</v>
      </c>
    </row>
    <row r="53" spans="1:17" s="60" customFormat="1" ht="18" customHeight="1" x14ac:dyDescent="0.2">
      <c r="A53" s="282" t="s">
        <v>73</v>
      </c>
      <c r="B53" s="283"/>
      <c r="C53" s="283"/>
      <c r="D53" s="283"/>
      <c r="E53" s="283"/>
      <c r="F53" s="283"/>
      <c r="G53" s="283"/>
      <c r="H53" s="283"/>
      <c r="I53" s="283"/>
      <c r="J53" s="283"/>
      <c r="K53" s="284"/>
      <c r="L53" s="200"/>
      <c r="M53" s="200"/>
      <c r="N53" s="104">
        <f>Q51*1.5%</f>
        <v>573513</v>
      </c>
      <c r="O53" s="110"/>
      <c r="Q53" s="142"/>
    </row>
    <row r="54" spans="1:17" s="88" customFormat="1" ht="20.25" customHeight="1" x14ac:dyDescent="0.25">
      <c r="A54" s="282" t="s">
        <v>61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4"/>
      <c r="L54" s="200"/>
      <c r="M54" s="200"/>
      <c r="N54" s="86">
        <f>SUM(N7:N50)</f>
        <v>42057620</v>
      </c>
      <c r="O54" s="87"/>
    </row>
    <row r="55" spans="1:17" x14ac:dyDescent="0.2">
      <c r="K55" s="71"/>
      <c r="L55" s="71"/>
      <c r="M55" s="71"/>
      <c r="N55" s="59"/>
    </row>
    <row r="56" spans="1:17" x14ac:dyDescent="0.2">
      <c r="A56" s="231" t="s">
        <v>50</v>
      </c>
      <c r="B56" s="231"/>
      <c r="C56" s="231"/>
      <c r="D56" s="231"/>
      <c r="E56" s="231"/>
      <c r="J56" s="286" t="s">
        <v>35</v>
      </c>
      <c r="K56" s="286"/>
      <c r="L56" s="286"/>
      <c r="M56" s="286"/>
      <c r="N56" s="286"/>
    </row>
    <row r="57" spans="1:17" x14ac:dyDescent="0.2">
      <c r="A57" s="231" t="s">
        <v>82</v>
      </c>
      <c r="B57" s="231"/>
      <c r="C57" s="231"/>
      <c r="D57" s="231"/>
      <c r="E57" s="231"/>
      <c r="J57" s="286" t="s">
        <v>82</v>
      </c>
      <c r="K57" s="286"/>
      <c r="L57" s="286"/>
      <c r="M57" s="286"/>
      <c r="N57" s="286"/>
    </row>
    <row r="58" spans="1:17" x14ac:dyDescent="0.2">
      <c r="A58" s="231" t="s">
        <v>34</v>
      </c>
      <c r="B58" s="231"/>
      <c r="C58" s="231"/>
      <c r="D58" s="231"/>
      <c r="E58" s="231"/>
      <c r="J58" s="286" t="s">
        <v>34</v>
      </c>
      <c r="K58" s="286"/>
      <c r="L58" s="286"/>
      <c r="M58" s="286"/>
      <c r="N58" s="286"/>
    </row>
    <row r="59" spans="1:17" x14ac:dyDescent="0.2">
      <c r="B59" s="63"/>
      <c r="C59" s="63"/>
      <c r="D59" s="63"/>
      <c r="E59" s="63"/>
      <c r="J59" s="286"/>
      <c r="K59" s="286"/>
      <c r="L59" s="199"/>
      <c r="M59" s="199"/>
      <c r="N59" s="60"/>
    </row>
    <row r="60" spans="1:17" ht="15" x14ac:dyDescent="0.25">
      <c r="A60" s="64"/>
      <c r="B60" s="63"/>
      <c r="C60" s="63"/>
      <c r="D60" s="63"/>
      <c r="E60" s="63"/>
      <c r="N60" s="61"/>
    </row>
    <row r="61" spans="1:17" ht="15" x14ac:dyDescent="0.25">
      <c r="B61" s="114"/>
      <c r="C61" s="277" t="s">
        <v>197</v>
      </c>
      <c r="D61" s="277"/>
      <c r="E61" s="114"/>
      <c r="J61" s="285" t="s">
        <v>153</v>
      </c>
      <c r="K61" s="285"/>
      <c r="L61" s="285"/>
      <c r="M61" s="285"/>
      <c r="N61" s="285"/>
    </row>
    <row r="62" spans="1:17" x14ac:dyDescent="0.2">
      <c r="B62" s="113"/>
      <c r="C62" s="231" t="s">
        <v>198</v>
      </c>
      <c r="D62" s="231"/>
      <c r="E62" s="113"/>
      <c r="J62" s="286" t="s">
        <v>154</v>
      </c>
      <c r="K62" s="286"/>
      <c r="L62" s="286"/>
      <c r="M62" s="286"/>
      <c r="N62" s="286"/>
    </row>
    <row r="63" spans="1:17" x14ac:dyDescent="0.2">
      <c r="A63" s="123"/>
      <c r="B63" s="123"/>
      <c r="C63" s="123"/>
      <c r="D63" s="123"/>
      <c r="E63" s="231" t="s">
        <v>52</v>
      </c>
      <c r="F63" s="231"/>
      <c r="G63" s="231"/>
      <c r="H63" s="231"/>
      <c r="I63" s="231"/>
      <c r="J63" s="18"/>
      <c r="K63" s="18"/>
      <c r="L63" s="18"/>
      <c r="M63" s="18"/>
    </row>
    <row r="64" spans="1:17" x14ac:dyDescent="0.2">
      <c r="E64" s="231" t="s">
        <v>53</v>
      </c>
      <c r="F64" s="231"/>
      <c r="G64" s="231"/>
      <c r="H64" s="231"/>
      <c r="I64" s="231"/>
    </row>
    <row r="66" spans="5:9" x14ac:dyDescent="0.2">
      <c r="E66" s="231"/>
      <c r="F66" s="231"/>
      <c r="G66" s="231"/>
      <c r="H66" s="231"/>
      <c r="I66" s="231"/>
    </row>
    <row r="67" spans="5:9" x14ac:dyDescent="0.2">
      <c r="E67" s="231"/>
      <c r="F67" s="231"/>
      <c r="G67" s="231"/>
      <c r="H67" s="231"/>
      <c r="I67" s="231"/>
    </row>
    <row r="68" spans="5:9" ht="15" x14ac:dyDescent="0.25">
      <c r="E68" s="277" t="s">
        <v>205</v>
      </c>
      <c r="F68" s="277"/>
      <c r="G68" s="277"/>
      <c r="H68" s="277"/>
      <c r="I68" s="277"/>
    </row>
    <row r="69" spans="5:9" x14ac:dyDescent="0.2">
      <c r="E69" s="231" t="s">
        <v>206</v>
      </c>
      <c r="F69" s="231"/>
      <c r="G69" s="231"/>
      <c r="H69" s="231"/>
      <c r="I69" s="231"/>
    </row>
    <row r="70" spans="5:9" x14ac:dyDescent="0.2">
      <c r="E70" s="231"/>
      <c r="F70" s="231"/>
      <c r="G70" s="231"/>
      <c r="H70" s="231"/>
      <c r="I70" s="231"/>
    </row>
  </sheetData>
  <mergeCells count="36">
    <mergeCell ref="J59:K59"/>
    <mergeCell ref="J57:N57"/>
    <mergeCell ref="O4:O6"/>
    <mergeCell ref="E5:F6"/>
    <mergeCell ref="G5:H6"/>
    <mergeCell ref="N5:N6"/>
    <mergeCell ref="E4:H4"/>
    <mergeCell ref="I5:J5"/>
    <mergeCell ref="I6:J6"/>
    <mergeCell ref="I4:N4"/>
    <mergeCell ref="E7:F7"/>
    <mergeCell ref="A1:B1"/>
    <mergeCell ref="A2:B2"/>
    <mergeCell ref="A4:A6"/>
    <mergeCell ref="B4:C6"/>
    <mergeCell ref="E67:I67"/>
    <mergeCell ref="D4:D6"/>
    <mergeCell ref="A51:K51"/>
    <mergeCell ref="A53:K53"/>
    <mergeCell ref="A52:K52"/>
    <mergeCell ref="A54:K54"/>
    <mergeCell ref="J61:N61"/>
    <mergeCell ref="A56:E56"/>
    <mergeCell ref="J56:N56"/>
    <mergeCell ref="A57:E57"/>
    <mergeCell ref="J62:N62"/>
    <mergeCell ref="J58:N58"/>
    <mergeCell ref="E68:I68"/>
    <mergeCell ref="E69:I69"/>
    <mergeCell ref="E70:I70"/>
    <mergeCell ref="A58:E58"/>
    <mergeCell ref="E64:I64"/>
    <mergeCell ref="E66:I66"/>
    <mergeCell ref="C61:D61"/>
    <mergeCell ref="C62:D62"/>
    <mergeCell ref="E63:I63"/>
  </mergeCells>
  <phoneticPr fontId="2" type="noConversion"/>
  <pageMargins left="1.0629921259842501" right="0.55118110236220497" top="0.35433070866141703" bottom="0.31496062992126" header="0.27559055118110198" footer="0.23622047244094499"/>
  <pageSetup paperSize="5" scale="95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Srt Pesanan</vt:lpstr>
      <vt:lpstr>Lampiran nego</vt:lpstr>
      <vt:lpstr>HPS</vt:lpstr>
      <vt:lpstr>LAMPIRAN PENYERAHAN</vt:lpstr>
      <vt:lpstr>copyLAMPIRAN PEMERIKSAAN</vt:lpstr>
      <vt:lpstr>LAMPIRAN PENERIMAAN</vt:lpstr>
      <vt:lpstr>HPS!Print_Area</vt:lpstr>
      <vt:lpstr>'Lampiran nego'!Print_Area</vt:lpstr>
      <vt:lpstr>'LAMPIRAN PENERIMAAN'!Print_Area</vt:lpstr>
      <vt:lpstr>'LAMPIRAN PENYERAHAN'!Print_Area</vt:lpstr>
      <vt:lpstr>'Srt Pesanan'!Print_Area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lenovo</cp:lastModifiedBy>
  <cp:lastPrinted>2021-05-18T00:46:02Z</cp:lastPrinted>
  <dcterms:created xsi:type="dcterms:W3CDTF">2008-04-24T02:20:44Z</dcterms:created>
  <dcterms:modified xsi:type="dcterms:W3CDTF">2022-09-22T01:22:32Z</dcterms:modified>
</cp:coreProperties>
</file>